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D3F2F6E-7312-4E99-AFF4-8C642C1B1400}" xr6:coauthVersionLast="37" xr6:coauthVersionMax="37" xr10:uidLastSave="{00000000-0000-0000-0000-000000000000}"/>
  <bookViews>
    <workbookView xWindow="0" yWindow="0" windowWidth="24735" windowHeight="11940" xr2:uid="{FC3E5C4F-11BF-4C01-9458-D243ABBCF075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0" i="1" l="1"/>
  <c r="I110" i="1"/>
  <c r="J103" i="1"/>
  <c r="I103" i="1"/>
  <c r="J100" i="1"/>
  <c r="I100" i="1"/>
  <c r="J97" i="1"/>
  <c r="I97" i="1"/>
  <c r="J89" i="1"/>
  <c r="I89" i="1"/>
  <c r="J86" i="1"/>
  <c r="J115" i="1" s="1"/>
  <c r="I86" i="1"/>
  <c r="I115" i="1" s="1"/>
  <c r="L64" i="1"/>
  <c r="K64" i="1"/>
  <c r="I64" i="1"/>
  <c r="L60" i="1"/>
  <c r="K60" i="1"/>
  <c r="I60" i="1"/>
  <c r="L56" i="1"/>
  <c r="K56" i="1"/>
  <c r="I56" i="1"/>
  <c r="L55" i="1"/>
  <c r="K55" i="1"/>
  <c r="I55" i="1"/>
  <c r="L52" i="1"/>
  <c r="K52" i="1"/>
  <c r="I52" i="1"/>
  <c r="L49" i="1"/>
  <c r="K49" i="1"/>
  <c r="I49" i="1"/>
  <c r="L47" i="1"/>
  <c r="K47" i="1"/>
  <c r="I47" i="1"/>
  <c r="L42" i="1"/>
  <c r="K42" i="1"/>
  <c r="I42" i="1"/>
  <c r="L39" i="1"/>
  <c r="K39" i="1"/>
  <c r="I39" i="1"/>
  <c r="L36" i="1"/>
  <c r="K36" i="1"/>
  <c r="I36" i="1"/>
  <c r="L27" i="1"/>
  <c r="L69" i="1" s="1"/>
  <c r="K27" i="1"/>
  <c r="I27" i="1"/>
  <c r="I69" i="1" s="1"/>
</calcChain>
</file>

<file path=xl/sharedStrings.xml><?xml version="1.0" encoding="utf-8"?>
<sst xmlns="http://schemas.openxmlformats.org/spreadsheetml/2006/main" count="370" uniqueCount="299">
  <si>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</si>
  <si>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</si>
  <si>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</si>
  <si>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</si>
  <si>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</si>
  <si>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</si>
  <si>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</si>
  <si>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</t>
  </si>
  <si>
    <t>квартал</t>
  </si>
  <si>
    <t>2025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</si>
  <si>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</si>
  <si>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</si>
  <si>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</si>
  <si>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</si>
  <si>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</si>
  <si>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</si>
  <si>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</si>
  <si>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</si>
  <si>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АТ "Одесагаз"</t>
  </si>
  <si>
    <t>Офіційний вебсайт:</t>
  </si>
  <si>
    <t>odgaz.odessa.ua</t>
  </si>
  <si>
    <t>Код ЄДРПОУ:</t>
  </si>
  <si>
    <t>03351208</t>
  </si>
  <si>
    <t>Енергетичний ідентифікаційний код (EIC) учасника ринку:</t>
  </si>
  <si>
    <t>56XM250000000001K</t>
  </si>
  <si>
    <t>Місцезнаходження:</t>
  </si>
  <si>
    <t>65003, м.Одеса, вул.Одарія,1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</si>
  <si>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</si>
  <si>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</si>
  <si>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</si>
  <si>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</si>
  <si>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</si>
  <si>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</si>
  <si>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</si>
  <si>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</si>
  <si>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</si>
  <si>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</si>
  <si>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</si>
  <si>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</si>
  <si>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</si>
  <si>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</si>
  <si>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</si>
  <si>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</si>
  <si>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</si>
  <si>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</si>
  <si>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</si>
  <si>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</si>
  <si>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</si>
  <si>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</si>
  <si>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</si>
  <si>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</si>
  <si>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</si>
  <si>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</si>
  <si>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</si>
  <si>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</si>
  <si>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</si>
  <si>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</si>
  <si>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</si>
  <si>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</si>
  <si>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</si>
  <si>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</si>
  <si>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</si>
  <si>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</si>
  <si>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</si>
  <si>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</si>
  <si>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</si>
  <si>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</si>
  <si>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</si>
  <si>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</si>
  <si>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</si>
  <si>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</si>
  <si>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</si>
  <si>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</si>
  <si>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</si>
  <si>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</si>
  <si>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</si>
  <si>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</si>
  <si>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</si>
  <si>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</si>
  <si>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</si>
  <si>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</si>
  <si>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</si>
  <si>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</si>
  <si>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</si>
  <si>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</si>
  <si>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</si>
  <si>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</si>
  <si>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</si>
  <si>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</si>
  <si>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</si>
  <si>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</si>
  <si>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</si>
  <si>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</si>
  <si>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</si>
  <si>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</si>
  <si>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</si>
  <si>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</si>
  <si>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</si>
  <si>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</si>
  <si>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</si>
  <si>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</si>
  <si>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</si>
  <si>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</si>
  <si>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</si>
  <si>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</si>
  <si>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</si>
  <si>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</si>
  <si>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</si>
  <si>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</si>
  <si>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</si>
  <si>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</si>
  <si>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</si>
  <si>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</si>
  <si>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</si>
  <si>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</si>
  <si>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</si>
  <si>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</si>
  <si>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</si>
  <si>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</si>
  <si>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</si>
  <si>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</si>
  <si>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</si>
  <si>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</si>
  <si>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</si>
  <si>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</si>
  <si>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</si>
  <si>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</si>
  <si>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</si>
  <si>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</si>
  <si>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</si>
  <si>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</si>
  <si>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</si>
  <si>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</si>
  <si>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</si>
  <si>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</si>
  <si>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</si>
  <si>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</si>
  <si>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</si>
  <si>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</si>
  <si>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</si>
  <si>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</si>
  <si>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</si>
  <si>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</si>
  <si>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</si>
  <si>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</si>
  <si>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</si>
  <si>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</si>
  <si>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</si>
  <si>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</si>
  <si>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</si>
  <si>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</si>
  <si>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</si>
  <si>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</si>
  <si>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</si>
  <si>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</si>
  <si>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</si>
  <si>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</si>
  <si>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</si>
  <si>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</si>
  <si>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</si>
  <si>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</si>
  <si>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</si>
  <si>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</si>
  <si>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</si>
  <si>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</si>
  <si>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</si>
  <si>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</si>
  <si>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</si>
  <si>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</si>
  <si>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</si>
  <si>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</si>
  <si>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</si>
  <si>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</si>
  <si>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</si>
  <si>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</si>
  <si>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</si>
  <si>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</si>
  <si>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</si>
  <si>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</si>
  <si>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</si>
  <si>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</si>
  <si>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</si>
  <si>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</si>
  <si>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</si>
  <si>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</si>
  <si>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</si>
  <si>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</si>
  <si>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</si>
  <si>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</si>
  <si>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</si>
  <si>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</si>
  <si>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</si>
  <si>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</si>
  <si>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</si>
  <si>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</si>
  <si>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</si>
  <si>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</si>
  <si>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</si>
  <si>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</si>
  <si>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</si>
  <si>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</si>
  <si>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</si>
  <si>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</si>
  <si>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</si>
  <si>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</si>
  <si>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</si>
  <si>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</si>
  <si>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</si>
  <si>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</si>
  <si>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</si>
  <si>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</si>
  <si>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</si>
  <si>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</si>
  <si>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</si>
  <si>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</si>
  <si>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</si>
  <si>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</si>
  <si>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</si>
  <si>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</si>
  <si>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</si>
  <si>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</si>
  <si>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</si>
  <si>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</si>
  <si>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</si>
  <si>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</si>
  <si>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</si>
  <si>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</si>
  <si>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</si>
  <si>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</si>
  <si>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</si>
  <si>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</si>
  <si>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</si>
  <si>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</si>
  <si>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</si>
  <si>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</si>
  <si>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</si>
  <si>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</si>
  <si>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</si>
  <si>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</si>
  <si>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</si>
  <si>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</si>
  <si>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</si>
  <si>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</si>
  <si>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</si>
  <si>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</si>
  <si>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</si>
  <si>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</si>
  <si>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</si>
  <si>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</si>
  <si>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</si>
  <si>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</si>
  <si>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</si>
  <si>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</si>
  <si>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</si>
  <si>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</si>
  <si>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</si>
  <si>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</si>
  <si>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</si>
  <si>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</si>
  <si>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</si>
  <si>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</si>
  <si>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</si>
  <si>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</si>
  <si>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</si>
  <si>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</si>
  <si>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</si>
  <si>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</si>
  <si>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</si>
  <si>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</si>
  <si>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</si>
  <si>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</si>
  <si>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</si>
  <si>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</si>
  <si>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</si>
  <si>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</si>
  <si>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</si>
  <si>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</si>
  <si>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</si>
  <si>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</si>
  <si>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</si>
  <si>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</si>
  <si>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</si>
  <si>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</si>
  <si>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</si>
  <si>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</si>
  <si>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</si>
  <si>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</si>
  <si>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</si>
  <si>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</si>
  <si>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</si>
  <si>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</si>
  <si>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Ігор МІТЮЧЕНКО</t>
  </si>
  <si>
    <t>(П. І. Б.)</t>
  </si>
  <si>
    <t>Виконавець</t>
  </si>
  <si>
    <t>Тетяна СЕМКО</t>
  </si>
  <si>
    <t>Телефон:</t>
  </si>
  <si>
    <t>Факс:</t>
  </si>
  <si>
    <t>Електронна пошта:</t>
  </si>
  <si>
    <t>callcentr@odgaz.odessa.ua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</si>
</sst>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₴_-;\-* #,##0.00\ _₴_-;_-* &quot;-&quot;??\ _₴_-;_-@_-"/>
    <numFmt numFmtId="164" formatCode="#,###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Protection="1"/>
    <xf numFmtId="0" fontId="3" fillId="0" borderId="0" xfId="0" applyFont="1" applyFill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>
      <alignment horizontal="left" wrapText="1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 wrapText="1"/>
    </xf>
    <xf numFmtId="0" fontId="0" fillId="0" borderId="0" xfId="0" applyFont="1" applyFill="1" applyProtection="1"/>
    <xf numFmtId="49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top" wrapText="1"/>
    </xf>
    <xf numFmtId="0" fontId="3" fillId="2" borderId="0" xfId="0" applyFont="1" applyFill="1" applyAlignment="1" applyProtection="1">
      <alignment horizontal="right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Protection="1"/>
    <xf numFmtId="0" fontId="6" fillId="2" borderId="0" xfId="0" applyFont="1" applyFill="1" applyAlignment="1" applyProtection="1">
      <alignment horizontal="center" wrapText="1"/>
    </xf>
    <xf numFmtId="0" fontId="6" fillId="0" borderId="0" xfId="0" applyFont="1" applyFill="1" applyAlignment="1" applyProtection="1">
      <alignment horizontal="center" wrapText="1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Fill="1" applyProtection="1"/>
    <xf numFmtId="0" fontId="4" fillId="0" borderId="0" xfId="0" applyFont="1" applyFill="1" applyProtection="1"/>
    <xf numFmtId="0" fontId="8" fillId="0" borderId="0" xfId="0" applyFont="1" applyFill="1" applyProtection="1"/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49" fontId="4" fillId="2" borderId="4" xfId="0" applyNumberFormat="1" applyFont="1" applyFill="1" applyBorder="1" applyAlignment="1" applyProtection="1">
      <alignment horizontal="left"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Protection="1"/>
    <xf numFmtId="0" fontId="9" fillId="2" borderId="5" xfId="0" applyFont="1" applyFill="1" applyBorder="1" applyProtection="1"/>
    <xf numFmtId="0" fontId="9" fillId="2" borderId="6" xfId="0" applyFont="1" applyFill="1" applyBorder="1" applyProtection="1"/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vertical="top" wrapText="1"/>
    </xf>
    <xf numFmtId="0" fontId="0" fillId="2" borderId="13" xfId="0" applyFont="1" applyFill="1" applyBorder="1" applyProtection="1"/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5" fillId="4" borderId="16" xfId="0" applyFont="1" applyFill="1" applyBorder="1" applyAlignment="1" applyProtection="1">
      <alignment horizontal="left" vertical="center" wrapText="1"/>
    </xf>
    <xf numFmtId="49" fontId="12" fillId="4" borderId="1" xfId="0" applyNumberFormat="1" applyFont="1" applyFill="1" applyBorder="1" applyAlignment="1" applyProtection="1">
      <alignment horizontal="center" vertical="center" wrapText="1"/>
    </xf>
    <xf numFmtId="1" fontId="5" fillId="5" borderId="1" xfId="0" applyNumberFormat="1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/>
    </xf>
    <xf numFmtId="2" fontId="5" fillId="5" borderId="1" xfId="0" applyNumberFormat="1" applyFont="1" applyFill="1" applyBorder="1" applyAlignment="1" applyProtection="1">
      <alignment horizontal="center" vertical="center" wrapText="1"/>
    </xf>
    <xf numFmtId="164" fontId="5" fillId="5" borderId="1" xfId="0" applyNumberFormat="1" applyFont="1" applyFill="1" applyBorder="1" applyAlignment="1" applyProtection="1">
      <alignment horizontal="center" vertical="center" wrapText="1"/>
    </xf>
    <xf numFmtId="10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justify" vertical="top" wrapText="1"/>
    </xf>
    <xf numFmtId="0" fontId="0" fillId="4" borderId="3" xfId="0" applyFill="1" applyBorder="1" applyAlignment="1" applyProtection="1">
      <alignment horizontal="justify" vertical="top" wrapText="1"/>
    </xf>
    <xf numFmtId="1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justify" vertical="center" wrapText="1"/>
    </xf>
    <xf numFmtId="0" fontId="0" fillId="4" borderId="10" xfId="0" applyFill="1" applyBorder="1" applyAlignment="1" applyProtection="1">
      <alignment horizontal="justify" vertical="center" wrapText="1"/>
    </xf>
    <xf numFmtId="0" fontId="0" fillId="4" borderId="18" xfId="0" applyFill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justify" vertical="top" wrapText="1"/>
    </xf>
    <xf numFmtId="0" fontId="0" fillId="4" borderId="1" xfId="0" applyFill="1" applyBorder="1" applyAlignment="1" applyProtection="1">
      <alignment horizontal="justify" vertical="top" wrapText="1"/>
    </xf>
    <xf numFmtId="0" fontId="5" fillId="4" borderId="16" xfId="0" applyFont="1" applyFill="1" applyBorder="1" applyAlignment="1" applyProtection="1">
      <alignment horizontal="justify" vertical="top" wrapText="1"/>
    </xf>
    <xf numFmtId="0" fontId="5" fillId="4" borderId="10" xfId="0" applyFont="1" applyFill="1" applyBorder="1" applyAlignment="1" applyProtection="1">
      <alignment horizontal="justify" vertical="top" wrapText="1"/>
    </xf>
    <xf numFmtId="0" fontId="5" fillId="4" borderId="18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 applyProtection="1">
      <alignment vertical="top" wrapText="1"/>
    </xf>
    <xf numFmtId="0" fontId="0" fillId="4" borderId="1" xfId="0" applyFill="1" applyBorder="1" applyAlignment="1" applyProtection="1">
      <alignment vertical="top" wrapText="1"/>
    </xf>
    <xf numFmtId="0" fontId="0" fillId="4" borderId="10" xfId="0" applyFill="1" applyBorder="1" applyAlignment="1" applyProtection="1">
      <alignment horizontal="justify" vertical="top" wrapText="1"/>
    </xf>
    <xf numFmtId="0" fontId="5" fillId="4" borderId="19" xfId="0" applyFont="1" applyFill="1" applyBorder="1" applyAlignment="1" applyProtection="1">
      <alignment horizontal="justify" vertical="top" wrapText="1"/>
    </xf>
    <xf numFmtId="0" fontId="5" fillId="4" borderId="20" xfId="0" applyFont="1" applyFill="1" applyBorder="1" applyAlignment="1" applyProtection="1">
      <alignment horizontal="justify" vertical="top" wrapText="1"/>
    </xf>
    <xf numFmtId="0" fontId="0" fillId="4" borderId="21" xfId="0" applyFill="1" applyBorder="1" applyAlignment="1" applyProtection="1">
      <alignment horizontal="justify" vertical="top" wrapText="1"/>
    </xf>
    <xf numFmtId="1" fontId="5" fillId="0" borderId="1" xfId="1" applyNumberFormat="1" applyFont="1" applyBorder="1" applyAlignment="1" applyProtection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0" fillId="4" borderId="18" xfId="0" applyFill="1" applyBorder="1" applyAlignment="1" applyProtection="1">
      <alignment horizontal="justify" vertical="top" wrapText="1"/>
    </xf>
    <xf numFmtId="0" fontId="5" fillId="4" borderId="22" xfId="0" applyFont="1" applyFill="1" applyBorder="1" applyAlignment="1" applyProtection="1">
      <alignment horizontal="justify" vertical="top" wrapText="1"/>
    </xf>
    <xf numFmtId="0" fontId="0" fillId="4" borderId="8" xfId="0" applyFill="1" applyBorder="1" applyAlignment="1" applyProtection="1">
      <alignment horizontal="justify" vertical="top" wrapText="1"/>
    </xf>
    <xf numFmtId="0" fontId="0" fillId="4" borderId="23" xfId="0" applyFill="1" applyBorder="1" applyAlignment="1" applyProtection="1">
      <alignment horizontal="justify" vertical="top" wrapText="1"/>
    </xf>
    <xf numFmtId="1" fontId="5" fillId="0" borderId="1" xfId="0" applyNumberFormat="1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justify" vertical="center" wrapText="1"/>
    </xf>
    <xf numFmtId="0" fontId="0" fillId="4" borderId="1" xfId="0" applyFill="1" applyBorder="1" applyAlignment="1" applyProtection="1">
      <alignment horizontal="justify" vertical="center" wrapText="1"/>
    </xf>
    <xf numFmtId="1" fontId="5" fillId="0" borderId="1" xfId="0" applyNumberFormat="1" applyFont="1" applyFill="1" applyBorder="1" applyAlignment="1" applyProtection="1">
      <alignment horizontal="center" vertical="top"/>
    </xf>
    <xf numFmtId="2" fontId="5" fillId="0" borderId="1" xfId="0" applyNumberFormat="1" applyFont="1" applyFill="1" applyBorder="1" applyAlignment="1" applyProtection="1">
      <alignment horizontal="center"/>
    </xf>
    <xf numFmtId="0" fontId="0" fillId="4" borderId="10" xfId="0" applyFont="1" applyFill="1" applyBorder="1" applyAlignment="1" applyProtection="1">
      <alignment horizontal="justify" vertical="center" wrapText="1"/>
    </xf>
    <xf numFmtId="0" fontId="0" fillId="4" borderId="18" xfId="0" applyFont="1" applyFill="1" applyBorder="1" applyAlignment="1" applyProtection="1">
      <alignment horizontal="justify" vertical="center" wrapText="1"/>
    </xf>
    <xf numFmtId="2" fontId="5" fillId="0" borderId="1" xfId="0" applyNumberFormat="1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 vertical="center" wrapText="1"/>
    </xf>
    <xf numFmtId="49" fontId="12" fillId="0" borderId="21" xfId="0" applyNumberFormat="1" applyFont="1" applyBorder="1" applyAlignment="1" applyProtection="1">
      <alignment horizontal="center" vertical="center" wrapText="1"/>
    </xf>
    <xf numFmtId="0" fontId="0" fillId="0" borderId="21" xfId="0" applyFont="1" applyFill="1" applyBorder="1" applyProtection="1"/>
    <xf numFmtId="0" fontId="5" fillId="0" borderId="21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/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10" fillId="2" borderId="0" xfId="0" applyFont="1" applyFill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9" fontId="12" fillId="0" borderId="0" xfId="0" applyNumberFormat="1" applyFont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0" fontId="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/>
    <xf numFmtId="0" fontId="5" fillId="4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/>
    </xf>
    <xf numFmtId="49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justify" vertical="center" wrapText="1"/>
    </xf>
    <xf numFmtId="0" fontId="5" fillId="4" borderId="10" xfId="0" applyFont="1" applyFill="1" applyBorder="1" applyAlignment="1" applyProtection="1">
      <alignment horizontal="left" vertical="center" wrapText="1"/>
    </xf>
    <xf numFmtId="0" fontId="5" fillId="4" borderId="18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Protection="1"/>
    <xf numFmtId="0" fontId="5" fillId="0" borderId="0" xfId="0" applyFont="1" applyFill="1" applyProtection="1"/>
    <xf numFmtId="0" fontId="11" fillId="0" borderId="0" xfId="0" applyFont="1" applyFill="1" applyProtection="1"/>
    <xf numFmtId="0" fontId="5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/>
    <xf numFmtId="0" fontId="11" fillId="0" borderId="0" xfId="0" applyFont="1" applyAlignment="1" applyProtection="1">
      <alignment wrapText="1"/>
    </xf>
    <xf numFmtId="0" fontId="11" fillId="0" borderId="0" xfId="0" applyFont="1" applyProtection="1"/>
    <xf numFmtId="0" fontId="0" fillId="0" borderId="0" xfId="0" applyFont="1" applyProtection="1"/>
    <xf numFmtId="0" fontId="5" fillId="0" borderId="0" xfId="0" applyFont="1" applyAlignment="1" applyProtection="1">
      <alignment horizontal="left" wrapText="1"/>
    </xf>
    <xf numFmtId="0" fontId="5" fillId="0" borderId="0" xfId="0" applyFont="1" applyFill="1" applyAlignment="1" applyProtection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2" fillId="0" borderId="0" xfId="0" applyFont="1" applyFill="1" applyProtection="1"/>
    <xf numFmtId="0" fontId="12" fillId="0" borderId="21" xfId="0" applyFont="1" applyFill="1" applyBorder="1" applyAlignment="1" applyProtection="1">
      <alignment horizontal="center" vertical="top"/>
    </xf>
    <xf numFmtId="0" fontId="14" fillId="0" borderId="0" xfId="0" applyFont="1" applyFill="1" applyProtection="1"/>
    <xf numFmtId="0" fontId="14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 vertical="top"/>
    </xf>
    <xf numFmtId="0" fontId="14" fillId="0" borderId="0" xfId="0" applyFont="1" applyBorder="1" applyAlignment="1" applyProtection="1">
      <alignment horizontal="center"/>
    </xf>
    <xf numFmtId="0" fontId="5" fillId="0" borderId="0" xfId="0" applyFont="1" applyFill="1" applyAlignment="1" applyProtection="1"/>
    <xf numFmtId="0" fontId="13" fillId="0" borderId="0" xfId="0" applyFont="1" applyBorder="1" applyAlignment="1" applyProtection="1">
      <alignment horizontal="center"/>
    </xf>
    <xf numFmtId="0" fontId="13" fillId="0" borderId="0" xfId="0" applyFont="1" applyAlignment="1" applyProtection="1"/>
    <xf numFmtId="0" fontId="12" fillId="0" borderId="0" xfId="0" applyFont="1" applyFill="1" applyBorder="1" applyAlignment="1" applyProtection="1">
      <alignment horizontal="center" vertical="top"/>
    </xf>
    <xf numFmtId="0" fontId="14" fillId="0" borderId="0" xfId="0" applyFont="1" applyProtection="1"/>
    <xf numFmtId="0" fontId="0" fillId="0" borderId="0" xfId="0" applyBorder="1" applyAlignment="1" applyProtection="1"/>
    <xf numFmtId="0" fontId="13" fillId="3" borderId="8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protection locked="0"/>
    </xf>
    <xf numFmtId="0" fontId="11" fillId="0" borderId="0" xfId="0" applyFont="1" applyFill="1" applyAlignment="1" applyProtection="1"/>
    <xf numFmtId="0" fontId="11" fillId="0" borderId="8" xfId="0" applyFont="1" applyFill="1" applyBorder="1" applyProtection="1"/>
    <xf numFmtId="0" fontId="11" fillId="0" borderId="0" xfId="0" applyFont="1" applyFill="1" applyBorder="1" applyProtection="1"/>
    <xf numFmtId="0" fontId="11" fillId="0" borderId="8" xfId="0" applyFont="1" applyFill="1" applyBorder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right" vertical="top"/>
    </xf>
    <xf numFmtId="0" fontId="11" fillId="0" borderId="0" xfId="0" applyFont="1" applyFill="1" applyBorder="1" applyAlignment="1" applyProtection="1">
      <alignment horizontal="center" vertical="top"/>
    </xf>
    <xf numFmtId="0" fontId="12" fillId="4" borderId="18" xfId="0" applyFont="1" applyFill="1" applyBorder="1" applyAlignment="1" applyProtection="1">
      <alignment horizontal="center" vertical="center" wrapText="1"/>
    </xf>
    <xf numFmtId="0" fontId="5" fillId="6" borderId="24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7D4A-3766-498E-9E8C-8811550D67A2}">
  <dimension ref="A1:M131"/>
  <sheetViews>
    <sheetView tabSelected="1" view="pageBreakPreview" zoomScale="60" zoomScaleNormal="100" workbookViewId="0">
      <selection activeCell="R124" sqref="R124"/>
    </sheetView>
  </sheetViews>
  <sheetFormatPr defaultRowHeight="15" x14ac:dyDescent="0.25"/>
  <cols>
    <col min="5" max="5" width="17.5703125" customWidth="1"/>
    <col min="6" max="6" width="11.7109375" customWidth="1"/>
    <col min="7" max="7" width="13.5703125" customWidth="1"/>
    <col min="8" max="13" width="18.7109375" customWidth="1"/>
  </cols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2"/>
      <c r="L1" s="2"/>
      <c r="M1" s="2"/>
    </row>
    <row r="2" spans="1:13" ht="15.75" x14ac:dyDescent="0.25">
      <c r="A2" s="1"/>
      <c r="B2" s="1"/>
      <c r="C2" s="1"/>
      <c r="D2" s="1"/>
      <c r="E2" s="1"/>
      <c r="F2" s="1"/>
      <c r="G2" s="1"/>
      <c r="H2" s="1"/>
      <c r="I2" s="1"/>
      <c r="J2" s="3" t="s">
        <v>1</v>
      </c>
      <c r="K2" s="3"/>
      <c r="L2" s="3"/>
      <c r="M2" s="3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4" t="s">
        <v>2</v>
      </c>
      <c r="K3" s="4"/>
      <c r="L3" s="4"/>
      <c r="M3" s="4"/>
    </row>
    <row r="4" spans="1:13" ht="15.75" x14ac:dyDescent="0.25">
      <c r="A4" s="1"/>
      <c r="B4" s="1"/>
      <c r="C4" s="1"/>
      <c r="D4" s="1"/>
      <c r="E4" s="1"/>
      <c r="F4" s="1"/>
      <c r="G4" s="1"/>
      <c r="H4" s="1"/>
      <c r="I4" s="1"/>
      <c r="J4" s="5" t="s">
        <v>3</v>
      </c>
      <c r="K4" s="5"/>
      <c r="L4" s="5"/>
      <c r="M4" s="5"/>
    </row>
    <row r="5" spans="1:13" ht="15.75" x14ac:dyDescent="0.25">
      <c r="A5" s="1"/>
      <c r="B5" s="1"/>
      <c r="C5" s="1"/>
      <c r="D5" s="1"/>
      <c r="E5" s="1"/>
      <c r="F5" s="1"/>
      <c r="G5" s="1"/>
      <c r="H5" s="1"/>
      <c r="I5" s="1"/>
      <c r="J5" s="6"/>
      <c r="K5" s="6"/>
      <c r="L5" s="6"/>
      <c r="M5" s="6"/>
    </row>
    <row r="6" spans="1:13" ht="20.25" x14ac:dyDescent="0.3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20.25" x14ac:dyDescent="0.3">
      <c r="A8" s="9"/>
      <c r="B8" s="10"/>
      <c r="C8" s="11"/>
      <c r="D8" s="9"/>
      <c r="E8" s="12" t="s">
        <v>6</v>
      </c>
      <c r="F8" s="13" t="s">
        <v>7</v>
      </c>
      <c r="G8" s="14" t="s">
        <v>8</v>
      </c>
      <c r="H8" s="15" t="s">
        <v>9</v>
      </c>
      <c r="I8" s="16" t="s">
        <v>10</v>
      </c>
      <c r="J8" s="17"/>
      <c r="K8" s="18"/>
      <c r="L8" s="18"/>
      <c r="M8" s="19"/>
    </row>
    <row r="9" spans="1:13" ht="15.75" x14ac:dyDescent="0.25">
      <c r="A9" s="9"/>
      <c r="B9" s="20"/>
      <c r="C9" s="21"/>
      <c r="D9" s="22"/>
      <c r="E9" s="22"/>
      <c r="F9" s="23"/>
      <c r="G9" s="24"/>
      <c r="H9" s="25"/>
      <c r="I9" s="25"/>
      <c r="J9" s="25"/>
      <c r="K9" s="25"/>
      <c r="L9" s="25"/>
      <c r="M9" s="25"/>
    </row>
    <row r="10" spans="1:13" ht="15.75" x14ac:dyDescent="0.25">
      <c r="A10" s="26" t="s">
        <v>11</v>
      </c>
      <c r="B10" s="26"/>
      <c r="C10" s="26"/>
      <c r="D10" s="26"/>
      <c r="E10" s="26"/>
      <c r="F10" s="26"/>
      <c r="G10" s="26"/>
      <c r="H10" s="26"/>
      <c r="I10" s="26"/>
      <c r="J10" s="27" t="s">
        <v>12</v>
      </c>
      <c r="K10" s="27"/>
      <c r="L10" s="27"/>
      <c r="M10" s="27"/>
    </row>
    <row r="11" spans="1:13" ht="15.75" x14ac:dyDescent="0.25">
      <c r="A11" s="28" t="s">
        <v>13</v>
      </c>
      <c r="B11" s="28"/>
      <c r="C11" s="28"/>
      <c r="D11" s="28"/>
      <c r="E11" s="28"/>
      <c r="F11" s="28"/>
      <c r="G11" s="28"/>
      <c r="H11" s="28"/>
      <c r="I11" s="28"/>
      <c r="J11" s="29" t="s">
        <v>14</v>
      </c>
      <c r="K11" s="29"/>
      <c r="L11" s="29"/>
      <c r="M11" s="29"/>
    </row>
    <row r="12" spans="1:13" x14ac:dyDescent="0.25">
      <c r="A12" s="30" t="s">
        <v>15</v>
      </c>
      <c r="B12" s="30"/>
      <c r="C12" s="30"/>
      <c r="D12" s="30"/>
      <c r="E12" s="30"/>
      <c r="F12" s="30"/>
      <c r="G12" s="30"/>
      <c r="H12" s="30"/>
      <c r="I12" s="30"/>
      <c r="J12" s="29"/>
      <c r="K12" s="29"/>
      <c r="L12" s="29"/>
      <c r="M12" s="29"/>
    </row>
    <row r="13" spans="1:13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29"/>
      <c r="K13" s="29"/>
      <c r="L13" s="29"/>
      <c r="M13" s="29"/>
    </row>
    <row r="14" spans="1:13" ht="16.5" thickBot="1" x14ac:dyDescent="0.3">
      <c r="A14" s="9"/>
      <c r="B14" s="32"/>
      <c r="C14" s="33"/>
      <c r="D14" s="34"/>
      <c r="E14" s="35"/>
      <c r="F14" s="34"/>
      <c r="G14" s="25"/>
      <c r="H14" s="25"/>
      <c r="I14" s="25"/>
      <c r="J14" s="25"/>
      <c r="K14" s="25"/>
      <c r="L14" s="9"/>
      <c r="M14" s="9"/>
    </row>
    <row r="15" spans="1:13" ht="15.75" x14ac:dyDescent="0.25">
      <c r="A15" s="36" t="s">
        <v>16</v>
      </c>
      <c r="B15" s="37"/>
      <c r="C15" s="37"/>
      <c r="D15" s="37"/>
      <c r="E15" s="38"/>
      <c r="F15" s="39"/>
      <c r="G15" s="39"/>
      <c r="H15" s="39"/>
      <c r="I15" s="39"/>
      <c r="J15" s="39"/>
      <c r="K15" s="40"/>
      <c r="L15" s="40"/>
      <c r="M15" s="41"/>
    </row>
    <row r="16" spans="1:13" ht="15.75" x14ac:dyDescent="0.25">
      <c r="A16" s="42" t="s">
        <v>17</v>
      </c>
      <c r="B16" s="43"/>
      <c r="C16" s="43"/>
      <c r="D16" s="43"/>
      <c r="E16" s="44" t="s">
        <v>18</v>
      </c>
      <c r="F16" s="44"/>
      <c r="G16" s="44"/>
      <c r="H16" s="44"/>
      <c r="I16" s="44"/>
      <c r="J16" s="44"/>
      <c r="K16" s="44"/>
      <c r="L16" s="44"/>
      <c r="M16" s="45"/>
    </row>
    <row r="17" spans="1:13" ht="15.75" x14ac:dyDescent="0.25">
      <c r="A17" s="46" t="s">
        <v>19</v>
      </c>
      <c r="B17" s="47"/>
      <c r="C17" s="47"/>
      <c r="D17" s="47"/>
      <c r="E17" s="48" t="s">
        <v>20</v>
      </c>
      <c r="F17" s="48"/>
      <c r="G17" s="48"/>
      <c r="H17" s="48"/>
      <c r="I17" s="48"/>
      <c r="J17" s="48"/>
      <c r="K17" s="48"/>
      <c r="L17" s="48"/>
      <c r="M17" s="49"/>
    </row>
    <row r="18" spans="1:13" ht="15.75" x14ac:dyDescent="0.25">
      <c r="A18" s="46" t="s">
        <v>21</v>
      </c>
      <c r="B18" s="47"/>
      <c r="C18" s="47"/>
      <c r="D18" s="47"/>
      <c r="E18" s="48" t="s">
        <v>22</v>
      </c>
      <c r="F18" s="48"/>
      <c r="G18" s="48"/>
      <c r="H18" s="48"/>
      <c r="I18" s="48"/>
      <c r="J18" s="48"/>
      <c r="K18" s="48"/>
      <c r="L18" s="48"/>
      <c r="M18" s="49"/>
    </row>
    <row r="19" spans="1:13" ht="15.75" x14ac:dyDescent="0.25">
      <c r="A19" s="46" t="s">
        <v>23</v>
      </c>
      <c r="B19" s="47"/>
      <c r="C19" s="47"/>
      <c r="D19" s="47"/>
      <c r="E19" s="50" t="s">
        <v>24</v>
      </c>
      <c r="F19" s="50"/>
      <c r="G19" s="50"/>
      <c r="H19" s="50"/>
      <c r="I19" s="50"/>
      <c r="J19" s="50"/>
      <c r="K19" s="50"/>
      <c r="L19" s="50"/>
      <c r="M19" s="51"/>
    </row>
    <row r="20" spans="1:13" ht="15.75" x14ac:dyDescent="0.25">
      <c r="A20" s="42" t="s">
        <v>25</v>
      </c>
      <c r="B20" s="43"/>
      <c r="C20" s="43"/>
      <c r="D20" s="43"/>
      <c r="E20" s="48" t="s">
        <v>26</v>
      </c>
      <c r="F20" s="48"/>
      <c r="G20" s="48"/>
      <c r="H20" s="48"/>
      <c r="I20" s="48"/>
      <c r="J20" s="48"/>
      <c r="K20" s="48"/>
      <c r="L20" s="48"/>
      <c r="M20" s="49"/>
    </row>
    <row r="21" spans="1:13" ht="32.25" customHeight="1" thickBot="1" x14ac:dyDescent="0.3">
      <c r="A21" s="52"/>
      <c r="B21" s="53"/>
      <c r="C21" s="54"/>
      <c r="D21" s="54"/>
      <c r="E21" s="55" t="s">
        <v>27</v>
      </c>
      <c r="F21" s="55"/>
      <c r="G21" s="55"/>
      <c r="H21" s="55"/>
      <c r="I21" s="55"/>
      <c r="J21" s="55"/>
      <c r="K21" s="55"/>
      <c r="L21" s="55"/>
      <c r="M21" s="56"/>
    </row>
    <row r="22" spans="1:13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  <row r="23" spans="1:13" ht="15.75" x14ac:dyDescent="0.25">
      <c r="A23" s="58" t="s">
        <v>28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1:13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3" ht="180" x14ac:dyDescent="0.25">
      <c r="A25" s="60" t="s">
        <v>29</v>
      </c>
      <c r="B25" s="61" t="s">
        <v>30</v>
      </c>
      <c r="C25" s="62"/>
      <c r="D25" s="62"/>
      <c r="E25" s="62"/>
      <c r="F25" s="62"/>
      <c r="G25" s="62"/>
      <c r="H25" s="60" t="s">
        <v>31</v>
      </c>
      <c r="I25" s="60" t="s">
        <v>32</v>
      </c>
      <c r="J25" s="169" t="s">
        <v>33</v>
      </c>
      <c r="K25" s="60" t="s">
        <v>34</v>
      </c>
      <c r="L25" s="60" t="s">
        <v>35</v>
      </c>
      <c r="M25" s="60" t="s">
        <v>36</v>
      </c>
    </row>
    <row r="26" spans="1:13" x14ac:dyDescent="0.25">
      <c r="A26" s="60" t="s">
        <v>37</v>
      </c>
      <c r="B26" s="63" t="s">
        <v>38</v>
      </c>
      <c r="C26" s="64"/>
      <c r="D26" s="64"/>
      <c r="E26" s="64"/>
      <c r="F26" s="64"/>
      <c r="G26" s="64"/>
      <c r="H26" s="60" t="s">
        <v>39</v>
      </c>
      <c r="I26" s="60">
        <v>1</v>
      </c>
      <c r="J26" s="169">
        <v>2</v>
      </c>
      <c r="K26" s="60">
        <v>3</v>
      </c>
      <c r="L26" s="60">
        <v>4</v>
      </c>
      <c r="M26" s="60">
        <v>5</v>
      </c>
    </row>
    <row r="27" spans="1:13" ht="15.75" x14ac:dyDescent="0.25">
      <c r="A27" s="65" t="s">
        <v>40</v>
      </c>
      <c r="B27" s="66" t="s">
        <v>41</v>
      </c>
      <c r="C27" s="66"/>
      <c r="D27" s="66"/>
      <c r="E27" s="66"/>
      <c r="F27" s="66"/>
      <c r="G27" s="67"/>
      <c r="H27" s="68" t="s">
        <v>42</v>
      </c>
      <c r="I27" s="69">
        <f>SUM(I28:I36,I39)</f>
        <v>1041</v>
      </c>
      <c r="J27" s="170"/>
      <c r="K27" s="71">
        <f>IF(SUM(I28:I36,I39)=0,0,(SUMPRODUCT(K28:K36,I28:I36)+K39*I39)/SUM(I28:I36,I39))</f>
        <v>29.702209414024978</v>
      </c>
      <c r="L27" s="72">
        <f>SUM(L28:L36,L39)</f>
        <v>0</v>
      </c>
      <c r="M27" s="73">
        <v>0</v>
      </c>
    </row>
    <row r="28" spans="1:13" ht="31.5" x14ac:dyDescent="0.25">
      <c r="A28" s="65" t="s">
        <v>43</v>
      </c>
      <c r="B28" s="74" t="s">
        <v>44</v>
      </c>
      <c r="C28" s="75"/>
      <c r="D28" s="75"/>
      <c r="E28" s="75"/>
      <c r="F28" s="75"/>
      <c r="G28" s="75"/>
      <c r="H28" s="68" t="s">
        <v>45</v>
      </c>
      <c r="I28" s="76"/>
      <c r="J28" s="171" t="s">
        <v>46</v>
      </c>
      <c r="K28" s="78"/>
      <c r="L28" s="77"/>
      <c r="M28" s="73">
        <v>0</v>
      </c>
    </row>
    <row r="29" spans="1:13" ht="31.5" x14ac:dyDescent="0.25">
      <c r="A29" s="65" t="s">
        <v>47</v>
      </c>
      <c r="B29" s="74" t="s">
        <v>48</v>
      </c>
      <c r="C29" s="75"/>
      <c r="D29" s="75"/>
      <c r="E29" s="75"/>
      <c r="F29" s="75"/>
      <c r="G29" s="75"/>
      <c r="H29" s="68" t="s">
        <v>49</v>
      </c>
      <c r="I29" s="76"/>
      <c r="J29" s="171" t="s">
        <v>46</v>
      </c>
      <c r="K29" s="78"/>
      <c r="L29" s="77"/>
      <c r="M29" s="73">
        <v>0</v>
      </c>
    </row>
    <row r="30" spans="1:13" ht="31.5" x14ac:dyDescent="0.25">
      <c r="A30" s="65" t="s">
        <v>50</v>
      </c>
      <c r="B30" s="74" t="s">
        <v>51</v>
      </c>
      <c r="C30" s="75"/>
      <c r="D30" s="75"/>
      <c r="E30" s="75"/>
      <c r="F30" s="75"/>
      <c r="G30" s="75"/>
      <c r="H30" s="68" t="s">
        <v>52</v>
      </c>
      <c r="I30" s="76"/>
      <c r="J30" s="171" t="s">
        <v>46</v>
      </c>
      <c r="K30" s="78"/>
      <c r="L30" s="77"/>
      <c r="M30" s="73">
        <v>0</v>
      </c>
    </row>
    <row r="31" spans="1:13" ht="31.5" x14ac:dyDescent="0.25">
      <c r="A31" s="65" t="s">
        <v>53</v>
      </c>
      <c r="B31" s="74" t="s">
        <v>54</v>
      </c>
      <c r="C31" s="75"/>
      <c r="D31" s="75"/>
      <c r="E31" s="75"/>
      <c r="F31" s="75"/>
      <c r="G31" s="75"/>
      <c r="H31" s="68" t="s">
        <v>55</v>
      </c>
      <c r="I31" s="76">
        <v>335</v>
      </c>
      <c r="J31" s="171" t="s">
        <v>46</v>
      </c>
      <c r="K31" s="78">
        <v>3.8925373134328356</v>
      </c>
      <c r="L31" s="77"/>
      <c r="M31" s="73">
        <v>0</v>
      </c>
    </row>
    <row r="32" spans="1:13" ht="15.75" x14ac:dyDescent="0.25">
      <c r="A32" s="65" t="s">
        <v>56</v>
      </c>
      <c r="B32" s="79" t="s">
        <v>57</v>
      </c>
      <c r="C32" s="80"/>
      <c r="D32" s="80"/>
      <c r="E32" s="80"/>
      <c r="F32" s="80"/>
      <c r="G32" s="81"/>
      <c r="H32" s="68" t="s">
        <v>58</v>
      </c>
      <c r="I32" s="76">
        <v>99</v>
      </c>
      <c r="J32" s="172" t="s">
        <v>59</v>
      </c>
      <c r="K32" s="78">
        <v>1.0404040404040404</v>
      </c>
      <c r="L32" s="77"/>
      <c r="M32" s="73">
        <v>0</v>
      </c>
    </row>
    <row r="33" spans="1:13" ht="31.5" x14ac:dyDescent="0.25">
      <c r="A33" s="65" t="s">
        <v>60</v>
      </c>
      <c r="B33" s="83" t="s">
        <v>61</v>
      </c>
      <c r="C33" s="84"/>
      <c r="D33" s="84"/>
      <c r="E33" s="84"/>
      <c r="F33" s="84"/>
      <c r="G33" s="84"/>
      <c r="H33" s="68" t="s">
        <v>62</v>
      </c>
      <c r="I33" s="76">
        <v>99</v>
      </c>
      <c r="J33" s="171" t="s">
        <v>46</v>
      </c>
      <c r="K33" s="78">
        <v>1.707070707070707</v>
      </c>
      <c r="L33" s="77"/>
      <c r="M33" s="73">
        <v>0</v>
      </c>
    </row>
    <row r="34" spans="1:13" ht="15.75" x14ac:dyDescent="0.25">
      <c r="A34" s="65" t="s">
        <v>63</v>
      </c>
      <c r="B34" s="83" t="s">
        <v>64</v>
      </c>
      <c r="C34" s="84"/>
      <c r="D34" s="84"/>
      <c r="E34" s="84"/>
      <c r="F34" s="84"/>
      <c r="G34" s="84"/>
      <c r="H34" s="68" t="s">
        <v>65</v>
      </c>
      <c r="I34" s="76">
        <v>87</v>
      </c>
      <c r="J34" s="171" t="s">
        <v>59</v>
      </c>
      <c r="K34" s="78">
        <v>1.7241379310344827</v>
      </c>
      <c r="L34" s="77"/>
      <c r="M34" s="73">
        <v>0</v>
      </c>
    </row>
    <row r="35" spans="1:13" ht="141.75" x14ac:dyDescent="0.25">
      <c r="A35" s="65" t="s">
        <v>66</v>
      </c>
      <c r="B35" s="79" t="s">
        <v>67</v>
      </c>
      <c r="C35" s="80"/>
      <c r="D35" s="80"/>
      <c r="E35" s="80"/>
      <c r="F35" s="80"/>
      <c r="G35" s="81"/>
      <c r="H35" s="68" t="s">
        <v>68</v>
      </c>
      <c r="I35" s="76">
        <v>115</v>
      </c>
      <c r="J35" s="173" t="s">
        <v>69</v>
      </c>
      <c r="K35" s="78">
        <v>248.77391304347827</v>
      </c>
      <c r="L35" s="77"/>
      <c r="M35" s="73">
        <v>0</v>
      </c>
    </row>
    <row r="36" spans="1:13" ht="15.75" x14ac:dyDescent="0.25">
      <c r="A36" s="65" t="s">
        <v>70</v>
      </c>
      <c r="B36" s="74" t="s">
        <v>71</v>
      </c>
      <c r="C36" s="75"/>
      <c r="D36" s="75"/>
      <c r="E36" s="75"/>
      <c r="F36" s="75"/>
      <c r="G36" s="75"/>
      <c r="H36" s="68" t="s">
        <v>72</v>
      </c>
      <c r="I36" s="69">
        <f>SUM(I37:I38)</f>
        <v>25</v>
      </c>
      <c r="J36" s="170"/>
      <c r="K36" s="71">
        <f>IF(SUM(I37:I38)=0,0,SUMPRODUCT(K37:K38,I37:I38)/SUM(I37:I38))</f>
        <v>1.08</v>
      </c>
      <c r="L36" s="72">
        <f>SUM(L37:L38)</f>
        <v>0</v>
      </c>
      <c r="M36" s="73">
        <v>0</v>
      </c>
    </row>
    <row r="37" spans="1:13" ht="157.5" x14ac:dyDescent="0.25">
      <c r="A37" s="65" t="s">
        <v>73</v>
      </c>
      <c r="B37" s="85" t="s">
        <v>74</v>
      </c>
      <c r="C37" s="86"/>
      <c r="D37" s="86"/>
      <c r="E37" s="86"/>
      <c r="F37" s="86"/>
      <c r="G37" s="87"/>
      <c r="H37" s="68" t="s">
        <v>75</v>
      </c>
      <c r="I37" s="76">
        <v>17</v>
      </c>
      <c r="J37" s="171" t="s">
        <v>76</v>
      </c>
      <c r="K37" s="78">
        <v>1</v>
      </c>
      <c r="L37" s="77"/>
      <c r="M37" s="73">
        <v>0</v>
      </c>
    </row>
    <row r="38" spans="1:13" ht="157.5" x14ac:dyDescent="0.25">
      <c r="A38" s="65" t="s">
        <v>77</v>
      </c>
      <c r="B38" s="85" t="s">
        <v>78</v>
      </c>
      <c r="C38" s="86"/>
      <c r="D38" s="86"/>
      <c r="E38" s="86"/>
      <c r="F38" s="86"/>
      <c r="G38" s="87"/>
      <c r="H38" s="68" t="s">
        <v>79</v>
      </c>
      <c r="I38" s="76">
        <v>8</v>
      </c>
      <c r="J38" s="171" t="s">
        <v>80</v>
      </c>
      <c r="K38" s="78">
        <v>1.25</v>
      </c>
      <c r="L38" s="77"/>
      <c r="M38" s="73">
        <v>0</v>
      </c>
    </row>
    <row r="39" spans="1:13" ht="15.75" x14ac:dyDescent="0.25">
      <c r="A39" s="65" t="s">
        <v>81</v>
      </c>
      <c r="B39" s="85" t="s">
        <v>82</v>
      </c>
      <c r="C39" s="86"/>
      <c r="D39" s="86"/>
      <c r="E39" s="86"/>
      <c r="F39" s="86"/>
      <c r="G39" s="87"/>
      <c r="H39" s="68" t="s">
        <v>83</v>
      </c>
      <c r="I39" s="69">
        <f>SUM(I40:I41)</f>
        <v>281</v>
      </c>
      <c r="J39" s="170"/>
      <c r="K39" s="71">
        <f>IF(SUM(I40:I41)=0,0,SUMPRODUCT(K40:K41,I40:I41)/SUM(I40:I41))</f>
        <v>1.9857651245551602</v>
      </c>
      <c r="L39" s="72">
        <f>SUM(L40:L41)</f>
        <v>0</v>
      </c>
      <c r="M39" s="73">
        <v>0</v>
      </c>
    </row>
    <row r="40" spans="1:13" ht="15.75" x14ac:dyDescent="0.25">
      <c r="A40" s="65" t="s">
        <v>84</v>
      </c>
      <c r="B40" s="85" t="s">
        <v>74</v>
      </c>
      <c r="C40" s="86"/>
      <c r="D40" s="86"/>
      <c r="E40" s="86"/>
      <c r="F40" s="86"/>
      <c r="G40" s="87"/>
      <c r="H40" s="68" t="s">
        <v>85</v>
      </c>
      <c r="I40" s="76">
        <v>185</v>
      </c>
      <c r="J40" s="172" t="s">
        <v>86</v>
      </c>
      <c r="K40" s="78">
        <v>1.9405405405405405</v>
      </c>
      <c r="L40" s="77"/>
      <c r="M40" s="73">
        <v>0</v>
      </c>
    </row>
    <row r="41" spans="1:13" ht="15.75" x14ac:dyDescent="0.25">
      <c r="A41" s="65" t="s">
        <v>87</v>
      </c>
      <c r="B41" s="88" t="s">
        <v>78</v>
      </c>
      <c r="C41" s="89"/>
      <c r="D41" s="89"/>
      <c r="E41" s="89"/>
      <c r="F41" s="89"/>
      <c r="G41" s="89"/>
      <c r="H41" s="68" t="s">
        <v>88</v>
      </c>
      <c r="I41" s="76">
        <v>96</v>
      </c>
      <c r="J41" s="172" t="s">
        <v>46</v>
      </c>
      <c r="K41" s="78">
        <v>2.0729166666666665</v>
      </c>
      <c r="L41" s="77"/>
      <c r="M41" s="73">
        <v>0</v>
      </c>
    </row>
    <row r="42" spans="1:13" ht="15.75" x14ac:dyDescent="0.25">
      <c r="A42" s="65" t="s">
        <v>89</v>
      </c>
      <c r="B42" s="66" t="s">
        <v>90</v>
      </c>
      <c r="C42" s="66"/>
      <c r="D42" s="66"/>
      <c r="E42" s="66"/>
      <c r="F42" s="66"/>
      <c r="G42" s="67"/>
      <c r="H42" s="68" t="s">
        <v>91</v>
      </c>
      <c r="I42" s="69">
        <f>SUM(I43:I46)</f>
        <v>1364</v>
      </c>
      <c r="J42" s="170"/>
      <c r="K42" s="71">
        <f>IF(SUM(I43:I46)=0,0,SUMPRODUCT(K43:K46,I43:I46)/SUM(I43:I46))</f>
        <v>2.9149560117302054</v>
      </c>
      <c r="L42" s="72">
        <f>SUM(L43:L46)</f>
        <v>0</v>
      </c>
      <c r="M42" s="73">
        <v>0</v>
      </c>
    </row>
    <row r="43" spans="1:13" ht="31.5" x14ac:dyDescent="0.25">
      <c r="A43" s="65" t="s">
        <v>92</v>
      </c>
      <c r="B43" s="66" t="s">
        <v>93</v>
      </c>
      <c r="C43" s="66"/>
      <c r="D43" s="66"/>
      <c r="E43" s="66"/>
      <c r="F43" s="66"/>
      <c r="G43" s="67"/>
      <c r="H43" s="68" t="s">
        <v>94</v>
      </c>
      <c r="I43" s="76">
        <v>3</v>
      </c>
      <c r="J43" s="171" t="s">
        <v>46</v>
      </c>
      <c r="K43" s="78">
        <v>2.3333333333333335</v>
      </c>
      <c r="L43" s="77"/>
      <c r="M43" s="73">
        <v>0</v>
      </c>
    </row>
    <row r="44" spans="1:13" ht="31.5" x14ac:dyDescent="0.25">
      <c r="A44" s="65" t="s">
        <v>95</v>
      </c>
      <c r="B44" s="66" t="s">
        <v>96</v>
      </c>
      <c r="C44" s="66"/>
      <c r="D44" s="66"/>
      <c r="E44" s="66"/>
      <c r="F44" s="66"/>
      <c r="G44" s="67"/>
      <c r="H44" s="68" t="s">
        <v>97</v>
      </c>
      <c r="I44" s="76">
        <v>143</v>
      </c>
      <c r="J44" s="171" t="s">
        <v>46</v>
      </c>
      <c r="K44" s="78">
        <v>4.9440559440559442</v>
      </c>
      <c r="L44" s="77"/>
      <c r="M44" s="73">
        <v>0</v>
      </c>
    </row>
    <row r="45" spans="1:13" ht="31.5" x14ac:dyDescent="0.25">
      <c r="A45" s="65" t="s">
        <v>98</v>
      </c>
      <c r="B45" s="66" t="s">
        <v>99</v>
      </c>
      <c r="C45" s="66"/>
      <c r="D45" s="66"/>
      <c r="E45" s="66"/>
      <c r="F45" s="66"/>
      <c r="G45" s="67"/>
      <c r="H45" s="68" t="s">
        <v>100</v>
      </c>
      <c r="I45" s="76">
        <v>1103</v>
      </c>
      <c r="J45" s="171" t="s">
        <v>46</v>
      </c>
      <c r="K45" s="78">
        <v>2.3680870353581143</v>
      </c>
      <c r="L45" s="77"/>
      <c r="M45" s="73">
        <v>0</v>
      </c>
    </row>
    <row r="46" spans="1:13" ht="31.5" x14ac:dyDescent="0.25">
      <c r="A46" s="65" t="s">
        <v>101</v>
      </c>
      <c r="B46" s="66" t="s">
        <v>102</v>
      </c>
      <c r="C46" s="66"/>
      <c r="D46" s="66"/>
      <c r="E46" s="66"/>
      <c r="F46" s="66"/>
      <c r="G46" s="67"/>
      <c r="H46" s="68" t="s">
        <v>103</v>
      </c>
      <c r="I46" s="76">
        <v>115</v>
      </c>
      <c r="J46" s="171" t="s">
        <v>46</v>
      </c>
      <c r="K46" s="78">
        <v>5.6521739130434785</v>
      </c>
      <c r="L46" s="77"/>
      <c r="M46" s="73">
        <v>0</v>
      </c>
    </row>
    <row r="47" spans="1:13" ht="15.75" x14ac:dyDescent="0.25">
      <c r="A47" s="65" t="s">
        <v>104</v>
      </c>
      <c r="B47" s="85" t="s">
        <v>105</v>
      </c>
      <c r="C47" s="90"/>
      <c r="D47" s="90"/>
      <c r="E47" s="90"/>
      <c r="F47" s="90"/>
      <c r="G47" s="90"/>
      <c r="H47" s="68" t="s">
        <v>106</v>
      </c>
      <c r="I47" s="69">
        <f>SUM(I48,I49,I52)</f>
        <v>363</v>
      </c>
      <c r="J47" s="170"/>
      <c r="K47" s="71">
        <f>IF(SUM(I48:I49,I52)=0,0,(K48*I48+K49*I49+K52*I52)/SUM(I48:I49,I52))</f>
        <v>1.0853994490358128</v>
      </c>
      <c r="L47" s="72">
        <f>SUM(L48,L49,L52)</f>
        <v>0</v>
      </c>
      <c r="M47" s="73">
        <v>0</v>
      </c>
    </row>
    <row r="48" spans="1:13" ht="94.5" x14ac:dyDescent="0.25">
      <c r="A48" s="65" t="s">
        <v>107</v>
      </c>
      <c r="B48" s="91" t="s">
        <v>108</v>
      </c>
      <c r="C48" s="90"/>
      <c r="D48" s="90"/>
      <c r="E48" s="90"/>
      <c r="F48" s="90"/>
      <c r="G48" s="90"/>
      <c r="H48" s="68" t="s">
        <v>109</v>
      </c>
      <c r="I48" s="76"/>
      <c r="J48" s="171" t="s">
        <v>110</v>
      </c>
      <c r="K48" s="78"/>
      <c r="L48" s="77"/>
      <c r="M48" s="73">
        <v>0</v>
      </c>
    </row>
    <row r="49" spans="1:13" ht="15.75" x14ac:dyDescent="0.25">
      <c r="A49" s="65" t="s">
        <v>111</v>
      </c>
      <c r="B49" s="85" t="s">
        <v>112</v>
      </c>
      <c r="C49" s="90"/>
      <c r="D49" s="90"/>
      <c r="E49" s="90"/>
      <c r="F49" s="90"/>
      <c r="G49" s="90"/>
      <c r="H49" s="68" t="s">
        <v>113</v>
      </c>
      <c r="I49" s="69">
        <f>SUM(I50:I51)</f>
        <v>363</v>
      </c>
      <c r="J49" s="170"/>
      <c r="K49" s="71">
        <f>IF(SUM(I50:I51)=0,0,SUMPRODUCT(K50:K51,I50:I51)/SUM(I50:I51))</f>
        <v>1.0853994490358128</v>
      </c>
      <c r="L49" s="72">
        <f>SUM(L50:L51)</f>
        <v>0</v>
      </c>
      <c r="M49" s="73">
        <v>0</v>
      </c>
    </row>
    <row r="50" spans="1:13" ht="15.75" x14ac:dyDescent="0.25">
      <c r="A50" s="65" t="s">
        <v>114</v>
      </c>
      <c r="B50" s="85" t="s">
        <v>115</v>
      </c>
      <c r="C50" s="86"/>
      <c r="D50" s="86"/>
      <c r="E50" s="86"/>
      <c r="F50" s="86"/>
      <c r="G50" s="87"/>
      <c r="H50" s="68" t="s">
        <v>116</v>
      </c>
      <c r="I50" s="76">
        <v>299</v>
      </c>
      <c r="J50" s="171" t="s">
        <v>117</v>
      </c>
      <c r="K50" s="78">
        <v>1</v>
      </c>
      <c r="L50" s="77"/>
      <c r="M50" s="73">
        <v>0</v>
      </c>
    </row>
    <row r="51" spans="1:13" ht="15.75" x14ac:dyDescent="0.25">
      <c r="A51" s="65" t="s">
        <v>118</v>
      </c>
      <c r="B51" s="88" t="s">
        <v>78</v>
      </c>
      <c r="C51" s="89"/>
      <c r="D51" s="89"/>
      <c r="E51" s="89"/>
      <c r="F51" s="89"/>
      <c r="G51" s="89"/>
      <c r="H51" s="68" t="s">
        <v>119</v>
      </c>
      <c r="I51" s="76">
        <v>64</v>
      </c>
      <c r="J51" s="171" t="s">
        <v>120</v>
      </c>
      <c r="K51" s="78">
        <v>1.484375</v>
      </c>
      <c r="L51" s="77"/>
      <c r="M51" s="73">
        <v>0</v>
      </c>
    </row>
    <row r="52" spans="1:13" ht="15.75" x14ac:dyDescent="0.25">
      <c r="A52" s="65" t="s">
        <v>121</v>
      </c>
      <c r="B52" s="92" t="s">
        <v>122</v>
      </c>
      <c r="C52" s="93"/>
      <c r="D52" s="93"/>
      <c r="E52" s="93"/>
      <c r="F52" s="93"/>
      <c r="G52" s="93"/>
      <c r="H52" s="68" t="s">
        <v>123</v>
      </c>
      <c r="I52" s="69">
        <f>SUM(I53:I54)</f>
        <v>0</v>
      </c>
      <c r="J52" s="170"/>
      <c r="K52" s="71">
        <f>IF(SUM(I53:I54)=0,0,SUMPRODUCT(K53:K54,I53:I54)/SUM(I53:I54))</f>
        <v>0</v>
      </c>
      <c r="L52" s="72">
        <f>SUM(L53:L54)</f>
        <v>0</v>
      </c>
      <c r="M52" s="73">
        <v>0</v>
      </c>
    </row>
    <row r="53" spans="1:13" ht="15.75" x14ac:dyDescent="0.25">
      <c r="A53" s="65" t="s">
        <v>124</v>
      </c>
      <c r="B53" s="85" t="s">
        <v>74</v>
      </c>
      <c r="C53" s="86"/>
      <c r="D53" s="86"/>
      <c r="E53" s="86"/>
      <c r="F53" s="86"/>
      <c r="G53" s="87"/>
      <c r="H53" s="68" t="s">
        <v>125</v>
      </c>
      <c r="I53" s="94"/>
      <c r="J53" s="172" t="s">
        <v>86</v>
      </c>
      <c r="K53" s="78"/>
      <c r="L53" s="95"/>
      <c r="M53" s="73">
        <v>0</v>
      </c>
    </row>
    <row r="54" spans="1:13" ht="15.75" x14ac:dyDescent="0.25">
      <c r="A54" s="65" t="s">
        <v>126</v>
      </c>
      <c r="B54" s="88" t="s">
        <v>78</v>
      </c>
      <c r="C54" s="89"/>
      <c r="D54" s="89"/>
      <c r="E54" s="89"/>
      <c r="F54" s="89"/>
      <c r="G54" s="89"/>
      <c r="H54" s="68" t="s">
        <v>127</v>
      </c>
      <c r="I54" s="96"/>
      <c r="J54" s="172" t="s">
        <v>46</v>
      </c>
      <c r="K54" s="78"/>
      <c r="L54" s="97"/>
      <c r="M54" s="73">
        <v>0</v>
      </c>
    </row>
    <row r="55" spans="1:13" ht="15.75" x14ac:dyDescent="0.25">
      <c r="A55" s="65" t="s">
        <v>128</v>
      </c>
      <c r="B55" s="91" t="s">
        <v>129</v>
      </c>
      <c r="C55" s="90"/>
      <c r="D55" s="90"/>
      <c r="E55" s="90"/>
      <c r="F55" s="90"/>
      <c r="G55" s="98"/>
      <c r="H55" s="68" t="s">
        <v>130</v>
      </c>
      <c r="I55" s="69">
        <f>SUM(I56,I59)</f>
        <v>2</v>
      </c>
      <c r="J55" s="170"/>
      <c r="K55" s="71">
        <f>IF(SUM(I56,I59)=0,0,(K56*I56+K59*I59)/SUM(I56,I59))</f>
        <v>1.5</v>
      </c>
      <c r="L55" s="72">
        <f>SUM(L56,L59)</f>
        <v>0</v>
      </c>
      <c r="M55" s="73">
        <v>0</v>
      </c>
    </row>
    <row r="56" spans="1:13" ht="15.75" x14ac:dyDescent="0.25">
      <c r="A56" s="65" t="s">
        <v>131</v>
      </c>
      <c r="B56" s="99" t="s">
        <v>132</v>
      </c>
      <c r="C56" s="100"/>
      <c r="D56" s="100"/>
      <c r="E56" s="100"/>
      <c r="F56" s="100"/>
      <c r="G56" s="101"/>
      <c r="H56" s="68" t="s">
        <v>133</v>
      </c>
      <c r="I56" s="69">
        <f>SUM(I57:I58)</f>
        <v>2</v>
      </c>
      <c r="J56" s="170"/>
      <c r="K56" s="71">
        <f>IF(SUM(I57:I58)=0,0,SUMPRODUCT(K57:K58,I57:I58)/SUM(I57:I58))</f>
        <v>1.5</v>
      </c>
      <c r="L56" s="72">
        <f>SUM(L57:L58)</f>
        <v>0</v>
      </c>
      <c r="M56" s="73">
        <v>0</v>
      </c>
    </row>
    <row r="57" spans="1:13" ht="15.75" x14ac:dyDescent="0.25">
      <c r="A57" s="65" t="s">
        <v>134</v>
      </c>
      <c r="B57" s="85" t="s">
        <v>74</v>
      </c>
      <c r="C57" s="86"/>
      <c r="D57" s="86"/>
      <c r="E57" s="86"/>
      <c r="F57" s="86"/>
      <c r="G57" s="87"/>
      <c r="H57" s="68" t="s">
        <v>135</v>
      </c>
      <c r="I57" s="102"/>
      <c r="J57" s="171" t="s">
        <v>117</v>
      </c>
      <c r="K57" s="78"/>
      <c r="L57" s="103"/>
      <c r="M57" s="73">
        <v>0</v>
      </c>
    </row>
    <row r="58" spans="1:13" ht="15.75" x14ac:dyDescent="0.25">
      <c r="A58" s="65" t="s">
        <v>136</v>
      </c>
      <c r="B58" s="88" t="s">
        <v>78</v>
      </c>
      <c r="C58" s="89"/>
      <c r="D58" s="89"/>
      <c r="E58" s="89"/>
      <c r="F58" s="89"/>
      <c r="G58" s="89"/>
      <c r="H58" s="68" t="s">
        <v>137</v>
      </c>
      <c r="I58" s="102">
        <v>2</v>
      </c>
      <c r="J58" s="171" t="s">
        <v>120</v>
      </c>
      <c r="K58" s="78">
        <v>1.5</v>
      </c>
      <c r="L58" s="104"/>
      <c r="M58" s="73">
        <v>0</v>
      </c>
    </row>
    <row r="59" spans="1:13" ht="15.75" x14ac:dyDescent="0.25">
      <c r="A59" s="65" t="s">
        <v>138</v>
      </c>
      <c r="B59" s="105" t="s">
        <v>139</v>
      </c>
      <c r="C59" s="106"/>
      <c r="D59" s="106"/>
      <c r="E59" s="106"/>
      <c r="F59" s="106"/>
      <c r="G59" s="106"/>
      <c r="H59" s="68" t="s">
        <v>140</v>
      </c>
      <c r="I59" s="107"/>
      <c r="J59" s="172" t="s">
        <v>86</v>
      </c>
      <c r="K59" s="78"/>
      <c r="L59" s="103"/>
      <c r="M59" s="73">
        <v>0</v>
      </c>
    </row>
    <row r="60" spans="1:13" ht="15.75" x14ac:dyDescent="0.25">
      <c r="A60" s="65" t="s">
        <v>141</v>
      </c>
      <c r="B60" s="85" t="s">
        <v>142</v>
      </c>
      <c r="C60" s="90"/>
      <c r="D60" s="90"/>
      <c r="E60" s="90"/>
      <c r="F60" s="90"/>
      <c r="G60" s="90"/>
      <c r="H60" s="68" t="s">
        <v>143</v>
      </c>
      <c r="I60" s="69">
        <f>SUM(I61:I63)</f>
        <v>1427</v>
      </c>
      <c r="J60" s="170"/>
      <c r="K60" s="71">
        <f>IF(SUM(I61:I63)=0,0,SUMPRODUCT(K61:K63,I61:I63)/SUM(I61:I63))</f>
        <v>3.3517869656622286</v>
      </c>
      <c r="L60" s="72">
        <f>SUM(L61:L63)</f>
        <v>0</v>
      </c>
      <c r="M60" s="73">
        <v>0</v>
      </c>
    </row>
    <row r="61" spans="1:13" ht="15.75" x14ac:dyDescent="0.25">
      <c r="A61" s="65" t="s">
        <v>144</v>
      </c>
      <c r="B61" s="79" t="s">
        <v>145</v>
      </c>
      <c r="C61" s="80"/>
      <c r="D61" s="80"/>
      <c r="E61" s="80"/>
      <c r="F61" s="80"/>
      <c r="G61" s="81"/>
      <c r="H61" s="68" t="s">
        <v>146</v>
      </c>
      <c r="I61" s="96">
        <v>1426</v>
      </c>
      <c r="J61" s="172" t="s">
        <v>147</v>
      </c>
      <c r="K61" s="108">
        <v>3.3499298737727909</v>
      </c>
      <c r="L61" s="103"/>
      <c r="M61" s="73">
        <v>0</v>
      </c>
    </row>
    <row r="62" spans="1:13" ht="15.75" x14ac:dyDescent="0.25">
      <c r="A62" s="65" t="s">
        <v>148</v>
      </c>
      <c r="B62" s="79" t="s">
        <v>149</v>
      </c>
      <c r="C62" s="109"/>
      <c r="D62" s="109"/>
      <c r="E62" s="109"/>
      <c r="F62" s="109"/>
      <c r="G62" s="110"/>
      <c r="H62" s="68" t="s">
        <v>150</v>
      </c>
      <c r="I62" s="96"/>
      <c r="J62" s="172" t="s">
        <v>46</v>
      </c>
      <c r="K62" s="108"/>
      <c r="L62" s="103"/>
      <c r="M62" s="73">
        <v>0</v>
      </c>
    </row>
    <row r="63" spans="1:13" ht="15.75" x14ac:dyDescent="0.25">
      <c r="A63" s="65" t="s">
        <v>151</v>
      </c>
      <c r="B63" s="79" t="s">
        <v>152</v>
      </c>
      <c r="C63" s="80"/>
      <c r="D63" s="80"/>
      <c r="E63" s="80"/>
      <c r="F63" s="80"/>
      <c r="G63" s="81"/>
      <c r="H63" s="68" t="s">
        <v>153</v>
      </c>
      <c r="I63" s="96">
        <v>1</v>
      </c>
      <c r="J63" s="172" t="s">
        <v>46</v>
      </c>
      <c r="K63" s="108">
        <v>6</v>
      </c>
      <c r="L63" s="103"/>
      <c r="M63" s="73">
        <v>0</v>
      </c>
    </row>
    <row r="64" spans="1:13" ht="15.75" x14ac:dyDescent="0.25">
      <c r="A64" s="65" t="s">
        <v>154</v>
      </c>
      <c r="B64" s="79" t="s">
        <v>155</v>
      </c>
      <c r="C64" s="80"/>
      <c r="D64" s="80"/>
      <c r="E64" s="80"/>
      <c r="F64" s="80"/>
      <c r="G64" s="81"/>
      <c r="H64" s="68" t="s">
        <v>156</v>
      </c>
      <c r="I64" s="69">
        <f>SUM(I65:I67)</f>
        <v>9137</v>
      </c>
      <c r="J64" s="170"/>
      <c r="K64" s="71">
        <f>IF(SUM(I65:I67)=0,0,SUMPRODUCT(K65:K67,I65:I67)/SUM(I65:I67))</f>
        <v>12.324395315749152</v>
      </c>
      <c r="L64" s="72">
        <f>SUM(L65:L67)</f>
        <v>0</v>
      </c>
      <c r="M64" s="73">
        <v>0</v>
      </c>
    </row>
    <row r="65" spans="1:13" ht="15.75" x14ac:dyDescent="0.25">
      <c r="A65" s="65" t="s">
        <v>157</v>
      </c>
      <c r="B65" s="79" t="s">
        <v>158</v>
      </c>
      <c r="C65" s="80"/>
      <c r="D65" s="80"/>
      <c r="E65" s="80"/>
      <c r="F65" s="80"/>
      <c r="G65" s="81"/>
      <c r="H65" s="68" t="s">
        <v>159</v>
      </c>
      <c r="I65" s="96">
        <v>8450</v>
      </c>
      <c r="J65" s="171" t="s">
        <v>160</v>
      </c>
      <c r="K65" s="111">
        <v>13.094911242603549</v>
      </c>
      <c r="L65" s="97"/>
      <c r="M65" s="73">
        <v>0</v>
      </c>
    </row>
    <row r="66" spans="1:13" ht="31.5" x14ac:dyDescent="0.25">
      <c r="A66" s="65" t="s">
        <v>161</v>
      </c>
      <c r="B66" s="79" t="s">
        <v>162</v>
      </c>
      <c r="C66" s="80"/>
      <c r="D66" s="80"/>
      <c r="E66" s="80"/>
      <c r="F66" s="80"/>
      <c r="G66" s="81"/>
      <c r="H66" s="68" t="s">
        <v>163</v>
      </c>
      <c r="I66" s="96">
        <v>513</v>
      </c>
      <c r="J66" s="171" t="s">
        <v>86</v>
      </c>
      <c r="K66" s="111">
        <v>1.5126705653021442</v>
      </c>
      <c r="L66" s="97"/>
      <c r="M66" s="73">
        <v>0</v>
      </c>
    </row>
    <row r="67" spans="1:13" ht="15.75" x14ac:dyDescent="0.25">
      <c r="A67" s="65" t="s">
        <v>164</v>
      </c>
      <c r="B67" s="79" t="s">
        <v>165</v>
      </c>
      <c r="C67" s="80"/>
      <c r="D67" s="80"/>
      <c r="E67" s="80"/>
      <c r="F67" s="80"/>
      <c r="G67" s="81"/>
      <c r="H67" s="68" t="s">
        <v>166</v>
      </c>
      <c r="I67" s="96">
        <v>174</v>
      </c>
      <c r="J67" s="171" t="s">
        <v>59</v>
      </c>
      <c r="K67" s="111">
        <v>6.7816091954022992</v>
      </c>
      <c r="L67" s="97"/>
      <c r="M67" s="73">
        <v>0</v>
      </c>
    </row>
    <row r="68" spans="1:13" ht="15.75" x14ac:dyDescent="0.25">
      <c r="A68" s="65" t="s">
        <v>167</v>
      </c>
      <c r="B68" s="79" t="s">
        <v>168</v>
      </c>
      <c r="C68" s="80"/>
      <c r="D68" s="80"/>
      <c r="E68" s="80"/>
      <c r="F68" s="80"/>
      <c r="G68" s="81"/>
      <c r="H68" s="68" t="s">
        <v>169</v>
      </c>
      <c r="I68" s="96">
        <v>60</v>
      </c>
      <c r="J68" s="171" t="s">
        <v>170</v>
      </c>
      <c r="K68" s="111">
        <v>34.56666666666667</v>
      </c>
      <c r="L68" s="97"/>
      <c r="M68" s="73">
        <v>0</v>
      </c>
    </row>
    <row r="69" spans="1:13" ht="15.75" x14ac:dyDescent="0.25">
      <c r="A69" s="61" t="s">
        <v>171</v>
      </c>
      <c r="B69" s="61"/>
      <c r="C69" s="61"/>
      <c r="D69" s="61"/>
      <c r="E69" s="61"/>
      <c r="F69" s="61"/>
      <c r="G69" s="61"/>
      <c r="H69" s="68" t="s">
        <v>172</v>
      </c>
      <c r="I69" s="69">
        <f>I27+I42+I47+I55+I60+I64+I68</f>
        <v>13394</v>
      </c>
      <c r="J69" s="170"/>
      <c r="K69" s="70"/>
      <c r="L69" s="72">
        <f>L27+L42+L47+L55+L60+L64+L68</f>
        <v>0</v>
      </c>
      <c r="M69" s="73">
        <v>0</v>
      </c>
    </row>
    <row r="70" spans="1:13" ht="15.75" x14ac:dyDescent="0.25">
      <c r="A70" s="112"/>
      <c r="B70" s="112"/>
      <c r="C70" s="112"/>
      <c r="D70" s="112"/>
      <c r="E70" s="112"/>
      <c r="F70" s="112"/>
      <c r="G70" s="112"/>
      <c r="H70" s="113"/>
      <c r="I70" s="114"/>
      <c r="J70" s="115"/>
      <c r="K70" s="115"/>
      <c r="L70" s="116"/>
      <c r="M70" s="116"/>
    </row>
    <row r="71" spans="1:13" ht="15.75" x14ac:dyDescent="0.25">
      <c r="A71" s="117">
        <v>2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</row>
    <row r="72" spans="1:13" ht="15.75" x14ac:dyDescent="0.25">
      <c r="A72" s="118" t="s">
        <v>173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</row>
    <row r="73" spans="1:13" ht="15.75" x14ac:dyDescent="0.25">
      <c r="A73" s="119" t="s">
        <v>174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</row>
    <row r="74" spans="1:13" ht="15.75" x14ac:dyDescent="0.25">
      <c r="A74" s="120"/>
      <c r="B74" s="121"/>
      <c r="C74" s="122"/>
      <c r="D74" s="122"/>
      <c r="E74" s="122"/>
      <c r="F74" s="122"/>
      <c r="G74" s="122"/>
      <c r="H74" s="123"/>
      <c r="I74" s="124"/>
      <c r="J74" s="125"/>
      <c r="K74" s="126"/>
      <c r="L74" s="126"/>
      <c r="M74" s="126"/>
    </row>
    <row r="75" spans="1:13" ht="15.75" x14ac:dyDescent="0.25">
      <c r="A75" s="120"/>
      <c r="B75" s="121"/>
      <c r="C75" s="122"/>
      <c r="D75" s="122"/>
      <c r="E75" s="122"/>
      <c r="F75" s="122"/>
      <c r="G75" s="122"/>
      <c r="H75" s="123"/>
      <c r="I75" s="124"/>
      <c r="J75" s="125"/>
      <c r="K75" s="126"/>
      <c r="L75" s="126"/>
      <c r="M75" s="126"/>
    </row>
    <row r="76" spans="1:13" ht="141.75" x14ac:dyDescent="0.25">
      <c r="A76" s="127" t="s">
        <v>175</v>
      </c>
      <c r="B76" s="61" t="s">
        <v>176</v>
      </c>
      <c r="C76" s="61"/>
      <c r="D76" s="61"/>
      <c r="E76" s="61"/>
      <c r="F76" s="61"/>
      <c r="G76" s="61"/>
      <c r="H76" s="128" t="s">
        <v>31</v>
      </c>
      <c r="I76" s="128" t="s">
        <v>177</v>
      </c>
      <c r="J76" s="128" t="s">
        <v>178</v>
      </c>
      <c r="K76" s="126"/>
      <c r="L76" s="126"/>
      <c r="M76" s="126"/>
    </row>
    <row r="77" spans="1:13" ht="15.75" x14ac:dyDescent="0.25">
      <c r="A77" s="128" t="s">
        <v>37</v>
      </c>
      <c r="B77" s="61" t="s">
        <v>38</v>
      </c>
      <c r="C77" s="61"/>
      <c r="D77" s="61"/>
      <c r="E77" s="61"/>
      <c r="F77" s="61"/>
      <c r="G77" s="129" t="s">
        <v>39</v>
      </c>
      <c r="H77" s="130" t="s">
        <v>179</v>
      </c>
      <c r="I77" s="128">
        <v>1</v>
      </c>
      <c r="J77" s="131">
        <v>2</v>
      </c>
      <c r="K77" s="126"/>
      <c r="L77" s="126"/>
      <c r="M77" s="126"/>
    </row>
    <row r="78" spans="1:13" ht="31.5" x14ac:dyDescent="0.25">
      <c r="A78" s="132" t="s">
        <v>180</v>
      </c>
      <c r="B78" s="66" t="s">
        <v>181</v>
      </c>
      <c r="C78" s="66"/>
      <c r="D78" s="66"/>
      <c r="E78" s="66"/>
      <c r="F78" s="66"/>
      <c r="G78" s="128" t="s">
        <v>46</v>
      </c>
      <c r="H78" s="68" t="s">
        <v>182</v>
      </c>
      <c r="I78" s="77"/>
      <c r="J78" s="82"/>
      <c r="K78" s="126"/>
      <c r="L78" s="126"/>
      <c r="M78" s="126"/>
    </row>
    <row r="79" spans="1:13" ht="31.5" x14ac:dyDescent="0.25">
      <c r="A79" s="132" t="s">
        <v>183</v>
      </c>
      <c r="B79" s="66" t="s">
        <v>184</v>
      </c>
      <c r="C79" s="66"/>
      <c r="D79" s="66"/>
      <c r="E79" s="66"/>
      <c r="F79" s="66"/>
      <c r="G79" s="128" t="s">
        <v>46</v>
      </c>
      <c r="H79" s="68" t="s">
        <v>185</v>
      </c>
      <c r="I79" s="77"/>
      <c r="J79" s="82"/>
      <c r="K79" s="126"/>
      <c r="L79" s="126"/>
      <c r="M79" s="126"/>
    </row>
    <row r="80" spans="1:13" ht="31.5" x14ac:dyDescent="0.25">
      <c r="A80" s="132" t="s">
        <v>186</v>
      </c>
      <c r="B80" s="66" t="s">
        <v>187</v>
      </c>
      <c r="C80" s="66"/>
      <c r="D80" s="66"/>
      <c r="E80" s="66"/>
      <c r="F80" s="66"/>
      <c r="G80" s="128" t="s">
        <v>46</v>
      </c>
      <c r="H80" s="68" t="s">
        <v>188</v>
      </c>
      <c r="I80" s="77"/>
      <c r="J80" s="82"/>
      <c r="K80" s="126"/>
      <c r="L80" s="126"/>
      <c r="M80" s="126"/>
    </row>
    <row r="81" spans="1:13" ht="31.5" x14ac:dyDescent="0.25">
      <c r="A81" s="132" t="s">
        <v>189</v>
      </c>
      <c r="B81" s="66" t="s">
        <v>190</v>
      </c>
      <c r="C81" s="66"/>
      <c r="D81" s="66"/>
      <c r="E81" s="66"/>
      <c r="F81" s="66"/>
      <c r="G81" s="128" t="s">
        <v>46</v>
      </c>
      <c r="H81" s="68" t="s">
        <v>191</v>
      </c>
      <c r="I81" s="77"/>
      <c r="J81" s="82"/>
      <c r="K81" s="126"/>
      <c r="L81" s="126"/>
      <c r="M81" s="126"/>
    </row>
    <row r="82" spans="1:13" ht="15.75" x14ac:dyDescent="0.25">
      <c r="A82" s="132" t="s">
        <v>192</v>
      </c>
      <c r="B82" s="66" t="s">
        <v>193</v>
      </c>
      <c r="C82" s="66"/>
      <c r="D82" s="66"/>
      <c r="E82" s="66"/>
      <c r="F82" s="66"/>
      <c r="G82" s="128" t="s">
        <v>59</v>
      </c>
      <c r="H82" s="68" t="s">
        <v>194</v>
      </c>
      <c r="I82" s="77"/>
      <c r="J82" s="82"/>
      <c r="K82" s="126"/>
      <c r="L82" s="126"/>
      <c r="M82" s="126"/>
    </row>
    <row r="83" spans="1:13" ht="31.5" x14ac:dyDescent="0.25">
      <c r="A83" s="132" t="s">
        <v>195</v>
      </c>
      <c r="B83" s="66" t="s">
        <v>196</v>
      </c>
      <c r="C83" s="66"/>
      <c r="D83" s="66"/>
      <c r="E83" s="66"/>
      <c r="F83" s="66"/>
      <c r="G83" s="128" t="s">
        <v>46</v>
      </c>
      <c r="H83" s="68" t="s">
        <v>197</v>
      </c>
      <c r="I83" s="77"/>
      <c r="J83" s="82"/>
      <c r="K83" s="126"/>
      <c r="L83" s="126"/>
      <c r="M83" s="126"/>
    </row>
    <row r="84" spans="1:13" ht="15.75" x14ac:dyDescent="0.25">
      <c r="A84" s="132" t="s">
        <v>198</v>
      </c>
      <c r="B84" s="66" t="s">
        <v>199</v>
      </c>
      <c r="C84" s="66"/>
      <c r="D84" s="66"/>
      <c r="E84" s="66"/>
      <c r="F84" s="66"/>
      <c r="G84" s="128" t="s">
        <v>59</v>
      </c>
      <c r="H84" s="68" t="s">
        <v>200</v>
      </c>
      <c r="I84" s="77"/>
      <c r="J84" s="82"/>
      <c r="K84" s="126"/>
      <c r="L84" s="126"/>
      <c r="M84" s="126"/>
    </row>
    <row r="85" spans="1:13" ht="157.5" x14ac:dyDescent="0.25">
      <c r="A85" s="132" t="s">
        <v>201</v>
      </c>
      <c r="B85" s="66" t="s">
        <v>202</v>
      </c>
      <c r="C85" s="66"/>
      <c r="D85" s="66"/>
      <c r="E85" s="66"/>
      <c r="F85" s="66"/>
      <c r="G85" s="128" t="s">
        <v>69</v>
      </c>
      <c r="H85" s="68" t="s">
        <v>203</v>
      </c>
      <c r="I85" s="77"/>
      <c r="J85" s="82"/>
      <c r="K85" s="126"/>
      <c r="L85" s="126"/>
      <c r="M85" s="126"/>
    </row>
    <row r="86" spans="1:13" ht="15.75" x14ac:dyDescent="0.25">
      <c r="A86" s="127" t="s">
        <v>204</v>
      </c>
      <c r="B86" s="67" t="s">
        <v>205</v>
      </c>
      <c r="C86" s="133"/>
      <c r="D86" s="133"/>
      <c r="E86" s="133"/>
      <c r="F86" s="133"/>
      <c r="G86" s="134"/>
      <c r="H86" s="68" t="s">
        <v>206</v>
      </c>
      <c r="I86" s="72">
        <f>SUM(I87:I88)</f>
        <v>0</v>
      </c>
      <c r="J86" s="72">
        <f>SUM(J87:J88)</f>
        <v>0</v>
      </c>
      <c r="K86" s="126"/>
      <c r="L86" s="126"/>
      <c r="M86" s="126"/>
    </row>
    <row r="87" spans="1:13" ht="180" x14ac:dyDescent="0.25">
      <c r="A87" s="127" t="s">
        <v>207</v>
      </c>
      <c r="B87" s="66" t="s">
        <v>208</v>
      </c>
      <c r="C87" s="66"/>
      <c r="D87" s="66"/>
      <c r="E87" s="66"/>
      <c r="F87" s="66"/>
      <c r="G87" s="60" t="s">
        <v>76</v>
      </c>
      <c r="H87" s="68" t="s">
        <v>209</v>
      </c>
      <c r="I87" s="77"/>
      <c r="J87" s="82"/>
      <c r="K87" s="126"/>
      <c r="L87" s="126"/>
      <c r="M87" s="126"/>
    </row>
    <row r="88" spans="1:13" ht="180" x14ac:dyDescent="0.25">
      <c r="A88" s="127" t="s">
        <v>210</v>
      </c>
      <c r="B88" s="66" t="s">
        <v>211</v>
      </c>
      <c r="C88" s="66"/>
      <c r="D88" s="66"/>
      <c r="E88" s="66"/>
      <c r="F88" s="66"/>
      <c r="G88" s="60" t="s">
        <v>80</v>
      </c>
      <c r="H88" s="68" t="s">
        <v>212</v>
      </c>
      <c r="I88" s="77"/>
      <c r="J88" s="82"/>
      <c r="K88" s="126"/>
      <c r="L88" s="126"/>
      <c r="M88" s="126"/>
    </row>
    <row r="89" spans="1:13" ht="15.75" x14ac:dyDescent="0.25">
      <c r="A89" s="132" t="s">
        <v>213</v>
      </c>
      <c r="B89" s="67" t="s">
        <v>214</v>
      </c>
      <c r="C89" s="133"/>
      <c r="D89" s="133"/>
      <c r="E89" s="133"/>
      <c r="F89" s="133"/>
      <c r="G89" s="134"/>
      <c r="H89" s="68" t="s">
        <v>215</v>
      </c>
      <c r="I89" s="72">
        <f>SUM(I90:I91)</f>
        <v>0</v>
      </c>
      <c r="J89" s="72">
        <f>SUM(J90:J91)</f>
        <v>0</v>
      </c>
      <c r="K89" s="126"/>
      <c r="L89" s="126"/>
      <c r="M89" s="126"/>
    </row>
    <row r="90" spans="1:13" ht="31.5" x14ac:dyDescent="0.25">
      <c r="A90" s="127" t="s">
        <v>216</v>
      </c>
      <c r="B90" s="66" t="s">
        <v>208</v>
      </c>
      <c r="C90" s="66"/>
      <c r="D90" s="66"/>
      <c r="E90" s="66"/>
      <c r="F90" s="66"/>
      <c r="G90" s="128" t="s">
        <v>86</v>
      </c>
      <c r="H90" s="68" t="s">
        <v>217</v>
      </c>
      <c r="I90" s="77"/>
      <c r="J90" s="82"/>
      <c r="K90" s="126"/>
      <c r="L90" s="126"/>
      <c r="M90" s="126"/>
    </row>
    <row r="91" spans="1:13" ht="31.5" x14ac:dyDescent="0.25">
      <c r="A91" s="127" t="s">
        <v>218</v>
      </c>
      <c r="B91" s="66" t="s">
        <v>211</v>
      </c>
      <c r="C91" s="66"/>
      <c r="D91" s="66"/>
      <c r="E91" s="66"/>
      <c r="F91" s="66"/>
      <c r="G91" s="128" t="s">
        <v>46</v>
      </c>
      <c r="H91" s="68" t="s">
        <v>219</v>
      </c>
      <c r="I91" s="77"/>
      <c r="J91" s="82"/>
      <c r="K91" s="126"/>
      <c r="L91" s="126"/>
      <c r="M91" s="126"/>
    </row>
    <row r="92" spans="1:13" ht="31.5" x14ac:dyDescent="0.25">
      <c r="A92" s="132" t="s">
        <v>220</v>
      </c>
      <c r="B92" s="66" t="s">
        <v>221</v>
      </c>
      <c r="C92" s="66"/>
      <c r="D92" s="66"/>
      <c r="E92" s="66"/>
      <c r="F92" s="66"/>
      <c r="G92" s="128" t="s">
        <v>46</v>
      </c>
      <c r="H92" s="68" t="s">
        <v>222</v>
      </c>
      <c r="I92" s="77"/>
      <c r="J92" s="82"/>
      <c r="K92" s="126"/>
      <c r="L92" s="126"/>
      <c r="M92" s="126"/>
    </row>
    <row r="93" spans="1:13" ht="31.5" x14ac:dyDescent="0.25">
      <c r="A93" s="132" t="s">
        <v>223</v>
      </c>
      <c r="B93" s="66" t="s">
        <v>224</v>
      </c>
      <c r="C93" s="66"/>
      <c r="D93" s="66"/>
      <c r="E93" s="66"/>
      <c r="F93" s="66"/>
      <c r="G93" s="128" t="s">
        <v>46</v>
      </c>
      <c r="H93" s="68" t="s">
        <v>225</v>
      </c>
      <c r="I93" s="77"/>
      <c r="J93" s="82"/>
      <c r="K93" s="126"/>
      <c r="L93" s="126"/>
      <c r="M93" s="126"/>
    </row>
    <row r="94" spans="1:13" ht="31.5" x14ac:dyDescent="0.25">
      <c r="A94" s="132" t="s">
        <v>226</v>
      </c>
      <c r="B94" s="66" t="s">
        <v>227</v>
      </c>
      <c r="C94" s="66"/>
      <c r="D94" s="66"/>
      <c r="E94" s="66"/>
      <c r="F94" s="66"/>
      <c r="G94" s="128" t="s">
        <v>46</v>
      </c>
      <c r="H94" s="68" t="s">
        <v>228</v>
      </c>
      <c r="I94" s="77"/>
      <c r="J94" s="82"/>
      <c r="K94" s="126"/>
      <c r="L94" s="126"/>
      <c r="M94" s="126"/>
    </row>
    <row r="95" spans="1:13" ht="31.5" x14ac:dyDescent="0.25">
      <c r="A95" s="132" t="s">
        <v>229</v>
      </c>
      <c r="B95" s="66" t="s">
        <v>230</v>
      </c>
      <c r="C95" s="66"/>
      <c r="D95" s="66"/>
      <c r="E95" s="66"/>
      <c r="F95" s="66"/>
      <c r="G95" s="128" t="s">
        <v>46</v>
      </c>
      <c r="H95" s="68" t="s">
        <v>231</v>
      </c>
      <c r="I95" s="77"/>
      <c r="J95" s="82"/>
      <c r="K95" s="126"/>
      <c r="L95" s="126"/>
      <c r="M95" s="126"/>
    </row>
    <row r="96" spans="1:13" ht="110.25" x14ac:dyDescent="0.25">
      <c r="A96" s="132" t="s">
        <v>232</v>
      </c>
      <c r="B96" s="66" t="s">
        <v>233</v>
      </c>
      <c r="C96" s="66"/>
      <c r="D96" s="66"/>
      <c r="E96" s="66"/>
      <c r="F96" s="66"/>
      <c r="G96" s="128" t="s">
        <v>110</v>
      </c>
      <c r="H96" s="68" t="s">
        <v>234</v>
      </c>
      <c r="I96" s="77"/>
      <c r="J96" s="82"/>
      <c r="K96" s="126"/>
      <c r="L96" s="126"/>
      <c r="M96" s="126"/>
    </row>
    <row r="97" spans="1:13" ht="15.75" x14ac:dyDescent="0.25">
      <c r="A97" s="132" t="s">
        <v>235</v>
      </c>
      <c r="B97" s="67" t="s">
        <v>236</v>
      </c>
      <c r="C97" s="133"/>
      <c r="D97" s="133"/>
      <c r="E97" s="133"/>
      <c r="F97" s="133"/>
      <c r="G97" s="134"/>
      <c r="H97" s="68" t="s">
        <v>237</v>
      </c>
      <c r="I97" s="72">
        <f>SUM(I98:I99)</f>
        <v>0</v>
      </c>
      <c r="J97" s="72">
        <f>SUM(J98:J99)</f>
        <v>0</v>
      </c>
      <c r="K97" s="126"/>
      <c r="L97" s="126"/>
      <c r="M97" s="126"/>
    </row>
    <row r="98" spans="1:13" ht="31.5" x14ac:dyDescent="0.25">
      <c r="A98" s="127" t="s">
        <v>238</v>
      </c>
      <c r="B98" s="66" t="s">
        <v>208</v>
      </c>
      <c r="C98" s="66"/>
      <c r="D98" s="66"/>
      <c r="E98" s="66"/>
      <c r="F98" s="66"/>
      <c r="G98" s="128" t="s">
        <v>117</v>
      </c>
      <c r="H98" s="68" t="s">
        <v>239</v>
      </c>
      <c r="I98" s="77"/>
      <c r="J98" s="82"/>
      <c r="K98" s="126"/>
      <c r="L98" s="126"/>
      <c r="M98" s="126"/>
    </row>
    <row r="99" spans="1:13" ht="31.5" x14ac:dyDescent="0.25">
      <c r="A99" s="127" t="s">
        <v>240</v>
      </c>
      <c r="B99" s="66" t="s">
        <v>211</v>
      </c>
      <c r="C99" s="66"/>
      <c r="D99" s="66"/>
      <c r="E99" s="66"/>
      <c r="F99" s="66"/>
      <c r="G99" s="128" t="s">
        <v>120</v>
      </c>
      <c r="H99" s="68" t="s">
        <v>241</v>
      </c>
      <c r="I99" s="77"/>
      <c r="J99" s="82"/>
      <c r="K99" s="126"/>
      <c r="L99" s="126"/>
      <c r="M99" s="126"/>
    </row>
    <row r="100" spans="1:13" ht="15.75" x14ac:dyDescent="0.25">
      <c r="A100" s="132" t="s">
        <v>242</v>
      </c>
      <c r="B100" s="67" t="s">
        <v>243</v>
      </c>
      <c r="C100" s="133"/>
      <c r="D100" s="133"/>
      <c r="E100" s="133"/>
      <c r="F100" s="133"/>
      <c r="G100" s="134"/>
      <c r="H100" s="68" t="s">
        <v>244</v>
      </c>
      <c r="I100" s="72">
        <f>SUM(I101:I102)</f>
        <v>0</v>
      </c>
      <c r="J100" s="72">
        <f>SUM(J101:J102)</f>
        <v>0</v>
      </c>
      <c r="K100" s="126"/>
      <c r="L100" s="126"/>
      <c r="M100" s="126"/>
    </row>
    <row r="101" spans="1:13" ht="31.5" x14ac:dyDescent="0.25">
      <c r="A101" s="127" t="s">
        <v>245</v>
      </c>
      <c r="B101" s="66" t="s">
        <v>208</v>
      </c>
      <c r="C101" s="66"/>
      <c r="D101" s="66"/>
      <c r="E101" s="66"/>
      <c r="F101" s="66"/>
      <c r="G101" s="128" t="s">
        <v>86</v>
      </c>
      <c r="H101" s="68" t="s">
        <v>246</v>
      </c>
      <c r="I101" s="77"/>
      <c r="J101" s="82"/>
      <c r="K101" s="126"/>
      <c r="L101" s="126"/>
      <c r="M101" s="126"/>
    </row>
    <row r="102" spans="1:13" ht="31.5" x14ac:dyDescent="0.25">
      <c r="A102" s="127" t="s">
        <v>247</v>
      </c>
      <c r="B102" s="66" t="s">
        <v>211</v>
      </c>
      <c r="C102" s="66"/>
      <c r="D102" s="66"/>
      <c r="E102" s="66"/>
      <c r="F102" s="66"/>
      <c r="G102" s="128" t="s">
        <v>46</v>
      </c>
      <c r="H102" s="68" t="s">
        <v>248</v>
      </c>
      <c r="I102" s="77"/>
      <c r="J102" s="82"/>
      <c r="K102" s="126"/>
      <c r="L102" s="126"/>
      <c r="M102" s="126"/>
    </row>
    <row r="103" spans="1:13" ht="15.75" x14ac:dyDescent="0.25">
      <c r="A103" s="132" t="s">
        <v>249</v>
      </c>
      <c r="B103" s="67" t="s">
        <v>250</v>
      </c>
      <c r="C103" s="133"/>
      <c r="D103" s="133"/>
      <c r="E103" s="133"/>
      <c r="F103" s="133"/>
      <c r="G103" s="134"/>
      <c r="H103" s="68" t="s">
        <v>251</v>
      </c>
      <c r="I103" s="72">
        <f>SUM(I104:I105)</f>
        <v>0</v>
      </c>
      <c r="J103" s="72">
        <f>SUM(J104:J105)</f>
        <v>0</v>
      </c>
      <c r="K103" s="126"/>
      <c r="L103" s="126"/>
      <c r="M103" s="126"/>
    </row>
    <row r="104" spans="1:13" ht="31.5" x14ac:dyDescent="0.25">
      <c r="A104" s="127" t="s">
        <v>252</v>
      </c>
      <c r="B104" s="66" t="s">
        <v>208</v>
      </c>
      <c r="C104" s="66"/>
      <c r="D104" s="66"/>
      <c r="E104" s="66"/>
      <c r="F104" s="66"/>
      <c r="G104" s="128" t="s">
        <v>117</v>
      </c>
      <c r="H104" s="68" t="s">
        <v>253</v>
      </c>
      <c r="I104" s="77"/>
      <c r="J104" s="82"/>
      <c r="K104" s="126"/>
      <c r="L104" s="126"/>
      <c r="M104" s="126"/>
    </row>
    <row r="105" spans="1:13" ht="31.5" x14ac:dyDescent="0.25">
      <c r="A105" s="127" t="s">
        <v>254</v>
      </c>
      <c r="B105" s="66" t="s">
        <v>211</v>
      </c>
      <c r="C105" s="66"/>
      <c r="D105" s="66"/>
      <c r="E105" s="66"/>
      <c r="F105" s="66"/>
      <c r="G105" s="128" t="s">
        <v>120</v>
      </c>
      <c r="H105" s="68" t="s">
        <v>255</v>
      </c>
      <c r="I105" s="77"/>
      <c r="J105" s="82"/>
      <c r="K105" s="126"/>
      <c r="L105" s="126"/>
      <c r="M105" s="126"/>
    </row>
    <row r="106" spans="1:13" ht="31.5" x14ac:dyDescent="0.25">
      <c r="A106" s="132" t="s">
        <v>256</v>
      </c>
      <c r="B106" s="66" t="s">
        <v>257</v>
      </c>
      <c r="C106" s="66"/>
      <c r="D106" s="66"/>
      <c r="E106" s="66"/>
      <c r="F106" s="66"/>
      <c r="G106" s="128" t="s">
        <v>86</v>
      </c>
      <c r="H106" s="68" t="s">
        <v>258</v>
      </c>
      <c r="I106" s="77"/>
      <c r="J106" s="82"/>
      <c r="K106" s="126"/>
      <c r="L106" s="126"/>
      <c r="M106" s="126"/>
    </row>
    <row r="107" spans="1:13" ht="31.5" x14ac:dyDescent="0.25">
      <c r="A107" s="132" t="s">
        <v>259</v>
      </c>
      <c r="B107" s="66" t="s">
        <v>260</v>
      </c>
      <c r="C107" s="66"/>
      <c r="D107" s="66"/>
      <c r="E107" s="66"/>
      <c r="F107" s="66"/>
      <c r="G107" s="128" t="s">
        <v>147</v>
      </c>
      <c r="H107" s="68" t="s">
        <v>261</v>
      </c>
      <c r="I107" s="77"/>
      <c r="J107" s="82"/>
      <c r="K107" s="126"/>
      <c r="L107" s="126"/>
      <c r="M107" s="126"/>
    </row>
    <row r="108" spans="1:13" ht="31.5" x14ac:dyDescent="0.25">
      <c r="A108" s="132" t="s">
        <v>262</v>
      </c>
      <c r="B108" s="66" t="s">
        <v>263</v>
      </c>
      <c r="C108" s="66"/>
      <c r="D108" s="66"/>
      <c r="E108" s="66"/>
      <c r="F108" s="66"/>
      <c r="G108" s="128" t="s">
        <v>46</v>
      </c>
      <c r="H108" s="68" t="s">
        <v>264</v>
      </c>
      <c r="I108" s="77"/>
      <c r="J108" s="82"/>
      <c r="K108" s="126"/>
      <c r="L108" s="126"/>
      <c r="M108" s="126"/>
    </row>
    <row r="109" spans="1:13" ht="31.5" x14ac:dyDescent="0.25">
      <c r="A109" s="132" t="s">
        <v>265</v>
      </c>
      <c r="B109" s="66" t="s">
        <v>266</v>
      </c>
      <c r="C109" s="66"/>
      <c r="D109" s="66"/>
      <c r="E109" s="66"/>
      <c r="F109" s="66"/>
      <c r="G109" s="128" t="s">
        <v>46</v>
      </c>
      <c r="H109" s="68" t="s">
        <v>267</v>
      </c>
      <c r="I109" s="77"/>
      <c r="J109" s="82"/>
      <c r="K109" s="126"/>
      <c r="L109" s="126"/>
      <c r="M109" s="126"/>
    </row>
    <row r="110" spans="1:13" ht="15.75" x14ac:dyDescent="0.25">
      <c r="A110" s="127" t="s">
        <v>268</v>
      </c>
      <c r="B110" s="66" t="s">
        <v>269</v>
      </c>
      <c r="C110" s="66"/>
      <c r="D110" s="66"/>
      <c r="E110" s="66"/>
      <c r="F110" s="66"/>
      <c r="G110" s="66"/>
      <c r="H110" s="68" t="s">
        <v>270</v>
      </c>
      <c r="I110" s="72">
        <f>SUM(I111:I113)</f>
        <v>0</v>
      </c>
      <c r="J110" s="72">
        <f>SUM(J111:J113)</f>
        <v>0</v>
      </c>
      <c r="K110" s="126"/>
      <c r="L110" s="126"/>
      <c r="M110" s="126"/>
    </row>
    <row r="111" spans="1:13" ht="31.5" x14ac:dyDescent="0.25">
      <c r="A111" s="127" t="s">
        <v>271</v>
      </c>
      <c r="B111" s="66" t="s">
        <v>272</v>
      </c>
      <c r="C111" s="66"/>
      <c r="D111" s="66"/>
      <c r="E111" s="66"/>
      <c r="F111" s="66"/>
      <c r="G111" s="128" t="s">
        <v>160</v>
      </c>
      <c r="H111" s="68" t="s">
        <v>273</v>
      </c>
      <c r="I111" s="77"/>
      <c r="J111" s="82"/>
      <c r="K111" s="126"/>
      <c r="L111" s="126"/>
      <c r="M111" s="126"/>
    </row>
    <row r="112" spans="1:13" ht="31.5" x14ac:dyDescent="0.25">
      <c r="A112" s="127" t="s">
        <v>274</v>
      </c>
      <c r="B112" s="66" t="s">
        <v>275</v>
      </c>
      <c r="C112" s="66"/>
      <c r="D112" s="66"/>
      <c r="E112" s="66"/>
      <c r="F112" s="66"/>
      <c r="G112" s="128" t="s">
        <v>86</v>
      </c>
      <c r="H112" s="68" t="s">
        <v>276</v>
      </c>
      <c r="I112" s="77"/>
      <c r="J112" s="82"/>
      <c r="K112" s="126"/>
      <c r="L112" s="126"/>
      <c r="M112" s="126"/>
    </row>
    <row r="113" spans="1:13" ht="31.5" x14ac:dyDescent="0.25">
      <c r="A113" s="127" t="s">
        <v>277</v>
      </c>
      <c r="B113" s="66" t="s">
        <v>278</v>
      </c>
      <c r="C113" s="66"/>
      <c r="D113" s="66"/>
      <c r="E113" s="66"/>
      <c r="F113" s="66"/>
      <c r="G113" s="128" t="s">
        <v>59</v>
      </c>
      <c r="H113" s="68" t="s">
        <v>279</v>
      </c>
      <c r="I113" s="77"/>
      <c r="J113" s="82"/>
      <c r="K113" s="126"/>
      <c r="L113" s="126"/>
      <c r="M113" s="126"/>
    </row>
    <row r="114" spans="1:13" ht="15.75" x14ac:dyDescent="0.25">
      <c r="A114" s="127" t="s">
        <v>280</v>
      </c>
      <c r="B114" s="66" t="s">
        <v>281</v>
      </c>
      <c r="C114" s="66"/>
      <c r="D114" s="66"/>
      <c r="E114" s="66"/>
      <c r="F114" s="66"/>
      <c r="G114" s="128" t="s">
        <v>170</v>
      </c>
      <c r="H114" s="68" t="s">
        <v>282</v>
      </c>
      <c r="I114" s="77"/>
      <c r="J114" s="82"/>
      <c r="K114" s="126"/>
      <c r="L114" s="126"/>
      <c r="M114" s="126"/>
    </row>
    <row r="115" spans="1:13" ht="15.75" x14ac:dyDescent="0.25">
      <c r="A115" s="61" t="s">
        <v>171</v>
      </c>
      <c r="B115" s="61"/>
      <c r="C115" s="61"/>
      <c r="D115" s="61"/>
      <c r="E115" s="61"/>
      <c r="F115" s="61"/>
      <c r="G115" s="61"/>
      <c r="H115" s="68" t="s">
        <v>283</v>
      </c>
      <c r="I115" s="72">
        <f>SUM(I78:I86,I89,I92:I97,I100,I106:I110,I114,I103)</f>
        <v>0</v>
      </c>
      <c r="J115" s="72">
        <f>SUM(J78:J86,J89,J92:J97,J100,J106:J110,J114,J103)</f>
        <v>0</v>
      </c>
      <c r="K115" s="126"/>
      <c r="L115" s="126"/>
      <c r="M115" s="126"/>
    </row>
    <row r="116" spans="1:13" ht="15.75" x14ac:dyDescent="0.25">
      <c r="A116" s="135"/>
      <c r="B116" s="135"/>
      <c r="C116" s="135"/>
      <c r="D116" s="135"/>
      <c r="E116" s="135"/>
      <c r="F116" s="135"/>
      <c r="G116" s="135"/>
      <c r="H116" s="123"/>
      <c r="I116" s="124"/>
      <c r="J116" s="125"/>
      <c r="K116" s="126"/>
      <c r="L116" s="126"/>
      <c r="M116" s="126"/>
    </row>
    <row r="117" spans="1:13" ht="15.75" x14ac:dyDescent="0.25">
      <c r="A117" s="1"/>
      <c r="B117" s="136" t="s">
        <v>284</v>
      </c>
      <c r="C117" s="136"/>
      <c r="D117" s="136"/>
      <c r="E117" s="136"/>
      <c r="F117" s="136"/>
      <c r="G117" s="137"/>
      <c r="H117" s="138"/>
      <c r="I117" s="9"/>
      <c r="J117" s="9"/>
      <c r="K117" s="9"/>
      <c r="L117" s="9"/>
      <c r="M117" s="9"/>
    </row>
    <row r="118" spans="1:13" ht="15.75" x14ac:dyDescent="0.25">
      <c r="A118" s="1"/>
      <c r="B118" s="139" t="s">
        <v>285</v>
      </c>
      <c r="C118" s="140"/>
      <c r="D118" s="140"/>
      <c r="E118" s="140"/>
      <c r="F118" s="140"/>
      <c r="G118" s="1"/>
      <c r="H118" s="1"/>
      <c r="I118" s="1"/>
      <c r="J118" s="1"/>
      <c r="K118" s="9"/>
      <c r="L118" s="9"/>
      <c r="M118" s="9"/>
    </row>
    <row r="119" spans="1:13" ht="15.75" x14ac:dyDescent="0.25">
      <c r="A119" s="1"/>
      <c r="B119" s="136" t="s">
        <v>286</v>
      </c>
      <c r="C119" s="141"/>
      <c r="D119" s="141"/>
      <c r="E119" s="141"/>
      <c r="F119" s="141"/>
      <c r="G119" s="1"/>
      <c r="H119" s="1"/>
      <c r="I119" s="1"/>
      <c r="J119" s="1"/>
      <c r="K119" s="9"/>
      <c r="L119" s="9"/>
      <c r="M119" s="9"/>
    </row>
    <row r="120" spans="1:13" ht="15.75" x14ac:dyDescent="0.25">
      <c r="A120" s="1"/>
      <c r="B120" s="139" t="s">
        <v>287</v>
      </c>
      <c r="C120" s="140"/>
      <c r="D120" s="140"/>
      <c r="E120" s="140"/>
      <c r="F120" s="140"/>
      <c r="G120" s="1"/>
      <c r="H120" s="1"/>
      <c r="I120" s="1"/>
      <c r="J120" s="1"/>
      <c r="K120" s="9"/>
      <c r="L120" s="9"/>
      <c r="M120" s="9"/>
    </row>
    <row r="121" spans="1:13" ht="15.75" x14ac:dyDescent="0.25">
      <c r="A121" s="1"/>
      <c r="B121" s="136" t="s">
        <v>288</v>
      </c>
      <c r="C121" s="136"/>
      <c r="D121" s="136"/>
      <c r="E121" s="136"/>
      <c r="F121" s="1"/>
      <c r="G121" s="142"/>
      <c r="H121" s="143"/>
      <c r="I121" s="143"/>
      <c r="J121" s="143"/>
      <c r="K121" s="143"/>
      <c r="L121" s="144"/>
      <c r="M121" s="144"/>
    </row>
    <row r="122" spans="1:13" ht="15.75" x14ac:dyDescent="0.25">
      <c r="A122" s="1"/>
      <c r="B122" s="145" t="s">
        <v>289</v>
      </c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x14ac:dyDescent="0.25">
      <c r="A124" s="1"/>
      <c r="B124" s="146" t="s">
        <v>290</v>
      </c>
      <c r="C124" s="146"/>
      <c r="D124" s="146"/>
      <c r="E124" s="146"/>
      <c r="F124" s="147" t="s">
        <v>291</v>
      </c>
      <c r="G124" s="147"/>
      <c r="H124" s="147"/>
      <c r="I124" s="147"/>
      <c r="J124" s="148"/>
      <c r="K124" s="148"/>
      <c r="L124" s="148"/>
      <c r="M124" s="148"/>
    </row>
    <row r="125" spans="1:13" x14ac:dyDescent="0.25">
      <c r="A125" s="1"/>
      <c r="B125" s="138"/>
      <c r="C125" s="138"/>
      <c r="D125" s="149"/>
      <c r="E125" s="149"/>
      <c r="F125" s="150" t="s">
        <v>292</v>
      </c>
      <c r="G125" s="150"/>
      <c r="H125" s="150"/>
      <c r="I125" s="150"/>
      <c r="J125" s="148"/>
      <c r="K125" s="148"/>
      <c r="L125" s="148"/>
      <c r="M125" s="148"/>
    </row>
    <row r="126" spans="1:13" x14ac:dyDescent="0.25">
      <c r="A126" s="1"/>
      <c r="B126" s="138"/>
      <c r="C126" s="138"/>
      <c r="D126" s="149"/>
      <c r="E126" s="149"/>
      <c r="F126" s="151"/>
      <c r="G126" s="152"/>
      <c r="H126" s="153"/>
      <c r="I126" s="154"/>
      <c r="J126" s="148"/>
      <c r="K126" s="148"/>
      <c r="L126" s="148"/>
      <c r="M126" s="148"/>
    </row>
    <row r="127" spans="1:13" ht="15.75" x14ac:dyDescent="0.25">
      <c r="A127" s="1"/>
      <c r="B127" s="146" t="s">
        <v>293</v>
      </c>
      <c r="C127" s="146"/>
      <c r="D127" s="146"/>
      <c r="E127" s="146"/>
      <c r="F127" s="147" t="s">
        <v>294</v>
      </c>
      <c r="G127" s="147"/>
      <c r="H127" s="147"/>
      <c r="I127" s="147"/>
      <c r="J127" s="148"/>
      <c r="K127" s="148"/>
      <c r="L127" s="148"/>
      <c r="M127" s="148"/>
    </row>
    <row r="128" spans="1:13" ht="15.75" x14ac:dyDescent="0.25">
      <c r="A128" s="1"/>
      <c r="B128" s="155"/>
      <c r="C128" s="156"/>
      <c r="D128" s="156"/>
      <c r="E128" s="157"/>
      <c r="F128" s="158" t="s">
        <v>292</v>
      </c>
      <c r="G128" s="158"/>
      <c r="H128" s="158"/>
      <c r="I128" s="158"/>
      <c r="J128" s="148"/>
      <c r="K128" s="148"/>
      <c r="L128" s="148"/>
      <c r="M128" s="148"/>
    </row>
    <row r="129" spans="1:13" x14ac:dyDescent="0.25">
      <c r="A129" s="1"/>
      <c r="B129" s="1"/>
      <c r="C129" s="1"/>
      <c r="D129" s="159"/>
      <c r="E129" s="159"/>
      <c r="F129" s="159"/>
      <c r="G129" s="149"/>
      <c r="H129" s="158"/>
      <c r="I129" s="160"/>
      <c r="J129" s="149"/>
      <c r="K129" s="152"/>
      <c r="L129" s="148"/>
      <c r="M129" s="148"/>
    </row>
    <row r="130" spans="1:13" ht="15.75" x14ac:dyDescent="0.25">
      <c r="A130" s="1"/>
      <c r="B130" s="155" t="s">
        <v>295</v>
      </c>
      <c r="C130" s="161">
        <v>487053964</v>
      </c>
      <c r="D130" s="161"/>
      <c r="E130" s="155" t="s">
        <v>296</v>
      </c>
      <c r="F130" s="162"/>
      <c r="G130" s="137"/>
      <c r="H130" s="155" t="s">
        <v>297</v>
      </c>
      <c r="I130" s="157"/>
      <c r="J130" s="161" t="s">
        <v>298</v>
      </c>
      <c r="K130" s="161"/>
      <c r="L130" s="163"/>
      <c r="M130" s="9"/>
    </row>
    <row r="131" spans="1:13" x14ac:dyDescent="0.25">
      <c r="A131" s="1"/>
      <c r="B131" s="164"/>
      <c r="C131" s="164"/>
      <c r="D131" s="165"/>
      <c r="E131" s="164"/>
      <c r="F131" s="164"/>
      <c r="G131" s="138"/>
      <c r="H131" s="164"/>
      <c r="I131" s="166"/>
      <c r="J131" s="124"/>
      <c r="K131" s="167"/>
      <c r="L131" s="168"/>
      <c r="M131" s="9"/>
    </row>
  </sheetData>
  <mergeCells count="125">
    <mergeCell ref="F128:I128"/>
    <mergeCell ref="H129:I129"/>
    <mergeCell ref="C130:D130"/>
    <mergeCell ref="J130:K130"/>
    <mergeCell ref="B120:F120"/>
    <mergeCell ref="B122:M122"/>
    <mergeCell ref="B124:E124"/>
    <mergeCell ref="F124:I124"/>
    <mergeCell ref="F125:I125"/>
    <mergeCell ref="B127:E127"/>
    <mergeCell ref="F127:I127"/>
    <mergeCell ref="B111:F111"/>
    <mergeCell ref="B112:F112"/>
    <mergeCell ref="B113:F113"/>
    <mergeCell ref="B114:F114"/>
    <mergeCell ref="A115:G115"/>
    <mergeCell ref="B118:F118"/>
    <mergeCell ref="B105:F105"/>
    <mergeCell ref="B106:F106"/>
    <mergeCell ref="B107:F107"/>
    <mergeCell ref="B108:F108"/>
    <mergeCell ref="B109:F109"/>
    <mergeCell ref="B110:G110"/>
    <mergeCell ref="B99:F99"/>
    <mergeCell ref="B100:G100"/>
    <mergeCell ref="B101:F101"/>
    <mergeCell ref="B102:F102"/>
    <mergeCell ref="B103:G103"/>
    <mergeCell ref="B104:F104"/>
    <mergeCell ref="B93:F93"/>
    <mergeCell ref="B94:F94"/>
    <mergeCell ref="B95:F95"/>
    <mergeCell ref="B96:F96"/>
    <mergeCell ref="B97:G97"/>
    <mergeCell ref="B98:F98"/>
    <mergeCell ref="B87:F87"/>
    <mergeCell ref="B88:F88"/>
    <mergeCell ref="B89:G89"/>
    <mergeCell ref="B90:F90"/>
    <mergeCell ref="B91:F91"/>
    <mergeCell ref="B92:F92"/>
    <mergeCell ref="B81:F81"/>
    <mergeCell ref="B82:F82"/>
    <mergeCell ref="B83:F83"/>
    <mergeCell ref="B84:F84"/>
    <mergeCell ref="B85:F85"/>
    <mergeCell ref="B86:G86"/>
    <mergeCell ref="A73:M73"/>
    <mergeCell ref="B76:G76"/>
    <mergeCell ref="B77:F77"/>
    <mergeCell ref="B78:F78"/>
    <mergeCell ref="B79:F79"/>
    <mergeCell ref="B80:F80"/>
    <mergeCell ref="B66:G66"/>
    <mergeCell ref="B67:G67"/>
    <mergeCell ref="B68:G68"/>
    <mergeCell ref="A69:G69"/>
    <mergeCell ref="A71:M71"/>
    <mergeCell ref="A72:M72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36:G36"/>
    <mergeCell ref="B37:G37"/>
    <mergeCell ref="B38:G38"/>
    <mergeCell ref="B39:G39"/>
    <mergeCell ref="B40:G40"/>
    <mergeCell ref="B41:G41"/>
    <mergeCell ref="B30:G30"/>
    <mergeCell ref="B31:G31"/>
    <mergeCell ref="B32:G32"/>
    <mergeCell ref="B33:G33"/>
    <mergeCell ref="B34:G34"/>
    <mergeCell ref="B35:G35"/>
    <mergeCell ref="A24:M24"/>
    <mergeCell ref="B25:G25"/>
    <mergeCell ref="B26:G26"/>
    <mergeCell ref="B27:G27"/>
    <mergeCell ref="B28:G28"/>
    <mergeCell ref="B29:G29"/>
    <mergeCell ref="A19:D19"/>
    <mergeCell ref="E19:M19"/>
    <mergeCell ref="A20:D20"/>
    <mergeCell ref="E20:M20"/>
    <mergeCell ref="E21:M21"/>
    <mergeCell ref="A23:M23"/>
    <mergeCell ref="A16:D16"/>
    <mergeCell ref="E16:M16"/>
    <mergeCell ref="A17:D17"/>
    <mergeCell ref="E17:M17"/>
    <mergeCell ref="A18:D18"/>
    <mergeCell ref="E18:M18"/>
    <mergeCell ref="A10:I10"/>
    <mergeCell ref="J10:M10"/>
    <mergeCell ref="A11:I11"/>
    <mergeCell ref="J11:M13"/>
    <mergeCell ref="A12:I13"/>
    <mergeCell ref="A15:D15"/>
    <mergeCell ref="J1:M1"/>
    <mergeCell ref="J2:M2"/>
    <mergeCell ref="J3:M3"/>
    <mergeCell ref="J4:M4"/>
    <mergeCell ref="A6:M6"/>
    <mergeCell ref="A7:M7"/>
  </mergeCells>
  <dataValidations count="4">
    <dataValidation type="textLength" allowBlank="1" showInputMessage="1" showErrorMessage="1" prompt="Комірка повинна бути заповнена" sqref="E18:M18" xr:uid="{05AE1921-2323-4EFF-8E4C-9E2DE6A17612}">
      <formula1>8</formula1>
      <formula2>10</formula2>
    </dataValidation>
    <dataValidation allowBlank="1" showInputMessage="1" showErrorMessage="1" prompt="Комірка повинна бути заповнена" sqref="F130 F124:I124 F127:I127 J130:K130 C130:D130 E16:M17 E19:M20" xr:uid="{EA95DF21-C5E8-44D9-B59B-852681F7D222}"/>
    <dataValidation type="list" allowBlank="1" showInputMessage="1" showErrorMessage="1" sqref="F8" xr:uid="{DB61DAE7-15E9-439D-A5F3-E6B1E224C655}">
      <formula1>"І, ІІ, ІІІ, ІV"</formula1>
    </dataValidation>
    <dataValidation type="list" allowBlank="1" showInputMessage="1" showErrorMessage="1" sqref="H8" xr:uid="{8DC0C4E4-1DA1-43A5-A865-CF7C62AE963D}">
      <formula1>"2023,2024,2025,2026,2027,2028,2029,2030"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2026-04-29T08:17:35Z</dcterms:created>
  <dcterms:modified xsi:type="dcterms:W3CDTF">2026-04-29T08:26:07Z</dcterms:modified>
</cp:coreProperties>
</file>