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22860" windowHeight="9732" firstSheet="6" activeTab="13"/>
  </bookViews>
  <sheets>
    <sheet name="прот1" sheetId="1" r:id="rId1"/>
    <sheet name="прот2" sheetId="3" r:id="rId2"/>
    <sheet name="прот3" sheetId="4" r:id="rId3"/>
    <sheet name="проток4" sheetId="5" r:id="rId4"/>
    <sheet name="прот5" sheetId="6" r:id="rId5"/>
    <sheet name="прот6" sheetId="7" r:id="rId6"/>
    <sheet name="поверС 03_18" sheetId="8" r:id="rId7"/>
    <sheet name="прот7" sheetId="9" r:id="rId8"/>
    <sheet name="прот8" sheetId="10" r:id="rId9"/>
    <sheet name="прот9" sheetId="11" r:id="rId10"/>
    <sheet name="прот11" sheetId="12" r:id="rId11"/>
    <sheet name="БСГС05_17" sheetId="13" r:id="rId12"/>
    <sheet name="прот13" sheetId="14" r:id="rId13"/>
    <sheet name="прот14" sheetId="27" r:id="rId14"/>
    <sheet name="прот16" sheetId="16" r:id="rId15"/>
    <sheet name="прот18" sheetId="17" r:id="rId16"/>
    <sheet name="прот19" sheetId="18" r:id="rId17"/>
    <sheet name="прот20" sheetId="19" r:id="rId18"/>
    <sheet name=" прот21" sheetId="20" r:id="rId19"/>
    <sheet name="прот22" sheetId="21" r:id="rId20"/>
    <sheet name="БСГС" sheetId="22" r:id="rId21"/>
    <sheet name="прот25" sheetId="23" r:id="rId22"/>
    <sheet name="прот27" sheetId="25" r:id="rId23"/>
    <sheet name="Лист1" sheetId="26" r:id="rId24"/>
    <sheet name="Лист3" sheetId="28" r:id="rId25"/>
  </sheets>
  <definedNames>
    <definedName name="_xlnm.Print_Titles" localSheetId="13">прот14!$8:$11</definedName>
    <definedName name="_xlnm.Print_Titles" localSheetId="1">прот2!$7:$10</definedName>
    <definedName name="_xlnm.Print_Titles" localSheetId="21">прот25!$7:$10</definedName>
    <definedName name="_xlnm.Print_Titles" localSheetId="22">прот27!$8:$11</definedName>
    <definedName name="_xlnm.Print_Titles" localSheetId="7">прот7!$8:$11</definedName>
    <definedName name="_xlnm.Print_Titles" localSheetId="3">проток4!$9:$12</definedName>
    <definedName name="_xlnm.Print_Area" localSheetId="11">БСГС05_17!$A$1:$I$40</definedName>
    <definedName name="_xlnm.Print_Area" localSheetId="4">прот5!$A$1:$E$22</definedName>
    <definedName name="_xlnm.Print_Area" localSheetId="8">прот8!$A$1:$F$35</definedName>
  </definedNames>
  <calcPr calcId="125725"/>
</workbook>
</file>

<file path=xl/calcChain.xml><?xml version="1.0" encoding="utf-8"?>
<calcChain xmlns="http://schemas.openxmlformats.org/spreadsheetml/2006/main">
  <c r="E70" i="27"/>
  <c r="F70" s="1"/>
  <c r="E66"/>
  <c r="F66" s="1"/>
  <c r="E61"/>
  <c r="F61" s="1"/>
  <c r="E58"/>
  <c r="F58" s="1"/>
  <c r="E57"/>
  <c r="F57"/>
  <c r="F26"/>
  <c r="E26"/>
  <c r="E86"/>
  <c r="F86" s="1"/>
  <c r="E85"/>
  <c r="F85" s="1"/>
  <c r="E84"/>
  <c r="F84" s="1"/>
  <c r="E83"/>
  <c r="F83" s="1"/>
  <c r="E82"/>
  <c r="F82" s="1"/>
  <c r="E81"/>
  <c r="F81" s="1"/>
  <c r="E80"/>
  <c r="F80" s="1"/>
  <c r="E79"/>
  <c r="F79" s="1"/>
  <c r="E78"/>
  <c r="F78" s="1"/>
  <c r="F77"/>
  <c r="E77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8"/>
  <c r="F38" s="1"/>
  <c r="E37"/>
  <c r="F37" s="1"/>
  <c r="E14"/>
  <c r="F14" s="1"/>
  <c r="E75"/>
  <c r="F75" s="1"/>
  <c r="E74"/>
  <c r="F74" s="1"/>
  <c r="E73"/>
  <c r="F73" s="1"/>
  <c r="F72"/>
  <c r="E71"/>
  <c r="F71" s="1"/>
  <c r="E69"/>
  <c r="F69" s="1"/>
  <c r="E68"/>
  <c r="F68" s="1"/>
  <c r="E67"/>
  <c r="F67" s="1"/>
  <c r="E65"/>
  <c r="F65" s="1"/>
  <c r="E64"/>
  <c r="F64" s="1"/>
  <c r="E63"/>
  <c r="F63" s="1"/>
  <c r="F62"/>
  <c r="E60"/>
  <c r="F60" s="1"/>
  <c r="E55"/>
  <c r="F55" s="1"/>
  <c r="E53"/>
  <c r="F53" s="1"/>
  <c r="E52"/>
  <c r="F52" s="1"/>
  <c r="E51"/>
  <c r="F51" s="1"/>
  <c r="E36"/>
  <c r="F36" s="1"/>
  <c r="E35"/>
  <c r="F35" s="1"/>
  <c r="E34"/>
  <c r="F34" s="1"/>
  <c r="E33"/>
  <c r="F33" s="1"/>
  <c r="E32"/>
  <c r="F32" s="1"/>
  <c r="E31"/>
  <c r="F31" s="1"/>
  <c r="E29"/>
  <c r="F29" s="1"/>
  <c r="E28"/>
  <c r="F28" s="1"/>
  <c r="E27"/>
  <c r="F27" s="1"/>
  <c r="E23"/>
  <c r="F23" s="1"/>
  <c r="E21"/>
  <c r="F21" s="1"/>
  <c r="E20"/>
  <c r="F20" s="1"/>
  <c r="E18"/>
  <c r="F18" s="1"/>
  <c r="E16"/>
  <c r="F16" s="1"/>
  <c r="E15"/>
  <c r="F15" s="1"/>
  <c r="E24"/>
  <c r="F24" s="1"/>
  <c r="C25" i="8"/>
  <c r="F14" i="7"/>
  <c r="F15"/>
  <c r="F16"/>
  <c r="F17"/>
  <c r="F18"/>
  <c r="F19"/>
  <c r="F13"/>
  <c r="E20" i="6"/>
  <c r="E18"/>
  <c r="E16"/>
  <c r="F132" i="5"/>
  <c r="F131"/>
  <c r="F129"/>
  <c r="F128"/>
  <c r="F127"/>
  <c r="F123"/>
  <c r="F122"/>
  <c r="F121"/>
  <c r="F118"/>
  <c r="F117"/>
  <c r="F116"/>
  <c r="F115"/>
  <c r="F114"/>
  <c r="F113"/>
  <c r="F111"/>
  <c r="F110"/>
  <c r="F109"/>
  <c r="F108"/>
  <c r="F107"/>
  <c r="F106"/>
  <c r="F104"/>
  <c r="F103"/>
  <c r="F102"/>
  <c r="F101"/>
  <c r="F100"/>
  <c r="F99"/>
  <c r="F97"/>
  <c r="F96"/>
  <c r="F95"/>
  <c r="F94"/>
  <c r="F93"/>
  <c r="F92"/>
  <c r="F88"/>
  <c r="F87"/>
  <c r="F86"/>
  <c r="F85"/>
  <c r="F84"/>
  <c r="F82"/>
  <c r="F80"/>
  <c r="F78"/>
  <c r="F76"/>
  <c r="F74"/>
  <c r="F72"/>
  <c r="F70"/>
  <c r="F69"/>
  <c r="F68"/>
  <c r="F66"/>
  <c r="F65"/>
  <c r="F63"/>
  <c r="F61"/>
  <c r="F60"/>
  <c r="F58"/>
  <c r="F57"/>
  <c r="F54"/>
  <c r="F52"/>
  <c r="F50"/>
  <c r="F48"/>
  <c r="F45"/>
  <c r="F43"/>
  <c r="F41"/>
  <c r="F40"/>
  <c r="F39"/>
  <c r="F38"/>
  <c r="F37"/>
  <c r="F36"/>
  <c r="F33"/>
  <c r="F32"/>
  <c r="F31"/>
  <c r="F30"/>
  <c r="F27"/>
  <c r="F26"/>
  <c r="F24"/>
  <c r="F22"/>
  <c r="F21"/>
  <c r="F20"/>
  <c r="F18"/>
  <c r="F16"/>
  <c r="E71" i="3" l="1"/>
  <c r="F71" s="1"/>
  <c r="F115" i="25"/>
  <c r="E115" s="1"/>
  <c r="F113"/>
  <c r="E113" s="1"/>
  <c r="F112"/>
  <c r="E112" s="1"/>
  <c r="F111"/>
  <c r="E111" s="1"/>
  <c r="F110"/>
  <c r="E110" s="1"/>
  <c r="F108"/>
  <c r="E108" s="1"/>
  <c r="F107"/>
  <c r="E107" s="1"/>
  <c r="F106"/>
  <c r="E106" s="1"/>
  <c r="F105"/>
  <c r="E105" s="1"/>
  <c r="F103"/>
  <c r="E103" s="1"/>
  <c r="F102"/>
  <c r="E102" s="1"/>
  <c r="F100"/>
  <c r="E100" s="1"/>
  <c r="F99"/>
  <c r="E99" s="1"/>
  <c r="F98"/>
  <c r="E98" s="1"/>
  <c r="F97"/>
  <c r="E97" s="1"/>
  <c r="F95"/>
  <c r="E95" s="1"/>
  <c r="F94"/>
  <c r="E94" s="1"/>
  <c r="F93"/>
  <c r="E93" s="1"/>
  <c r="F92"/>
  <c r="E92" s="1"/>
  <c r="F89"/>
  <c r="E89" s="1"/>
  <c r="F88"/>
  <c r="E88" s="1"/>
  <c r="F87"/>
  <c r="E87" s="1"/>
  <c r="F86"/>
  <c r="E86" s="1"/>
  <c r="F83"/>
  <c r="E83" s="1"/>
  <c r="F82"/>
  <c r="E82" s="1"/>
  <c r="F81"/>
  <c r="E81" s="1"/>
  <c r="F78"/>
  <c r="E78" s="1"/>
  <c r="F77"/>
  <c r="E77" s="1"/>
  <c r="F75"/>
  <c r="E75" s="1"/>
  <c r="F74"/>
  <c r="E74" s="1"/>
  <c r="F72"/>
  <c r="E72" s="1"/>
  <c r="F71"/>
  <c r="E71" s="1"/>
  <c r="F68"/>
  <c r="E68" s="1"/>
  <c r="F67"/>
  <c r="E67" s="1"/>
  <c r="F66"/>
  <c r="E66" s="1"/>
  <c r="F63"/>
  <c r="E63" s="1"/>
  <c r="F62"/>
  <c r="E62" s="1"/>
  <c r="F61"/>
  <c r="E61" s="1"/>
  <c r="F60"/>
  <c r="E60" s="1"/>
  <c r="F58"/>
  <c r="E58" s="1"/>
  <c r="F57"/>
  <c r="E57" s="1"/>
  <c r="F56"/>
  <c r="E56" s="1"/>
  <c r="F55"/>
  <c r="E55" s="1"/>
  <c r="F51"/>
  <c r="E51" s="1"/>
  <c r="F50"/>
  <c r="E50" s="1"/>
  <c r="F49"/>
  <c r="E49" s="1"/>
  <c r="F47"/>
  <c r="E47" s="1"/>
  <c r="F46"/>
  <c r="E46" s="1"/>
  <c r="F45"/>
  <c r="E45" s="1"/>
  <c r="F44"/>
  <c r="E44" s="1"/>
  <c r="F43"/>
  <c r="E43" s="1"/>
  <c r="F42"/>
  <c r="E42" s="1"/>
  <c r="F39"/>
  <c r="F38"/>
  <c r="E38" s="1"/>
  <c r="F36"/>
  <c r="E36" s="1"/>
  <c r="F34"/>
  <c r="E34" s="1"/>
  <c r="F33"/>
  <c r="E33" s="1"/>
  <c r="F32"/>
  <c r="E32" s="1"/>
  <c r="F29"/>
  <c r="E29" s="1"/>
  <c r="F28"/>
  <c r="E28" s="1"/>
  <c r="F27"/>
  <c r="E27" s="1"/>
  <c r="F25"/>
  <c r="E25" s="1"/>
  <c r="F23"/>
  <c r="E23" s="1"/>
  <c r="F22"/>
  <c r="E22" s="1"/>
  <c r="F21"/>
  <c r="E21" s="1"/>
  <c r="F20"/>
  <c r="E20" s="1"/>
  <c r="F19"/>
  <c r="E19" s="1"/>
  <c r="F18"/>
  <c r="E18" s="1"/>
  <c r="F17"/>
  <c r="E17" s="1"/>
  <c r="F15"/>
  <c r="E15" s="1"/>
  <c r="F14"/>
  <c r="E14" s="1"/>
  <c r="E19" i="22"/>
  <c r="E21" s="1"/>
  <c r="E39" i="25" l="1"/>
  <c r="E23" i="22"/>
  <c r="E30" i="16"/>
  <c r="E28"/>
  <c r="E27"/>
  <c r="E25"/>
  <c r="E23"/>
  <c r="E20"/>
  <c r="E19"/>
  <c r="H30" i="13" l="1"/>
  <c r="H34" s="1"/>
  <c r="F30"/>
  <c r="F34" s="1"/>
  <c r="D30"/>
  <c r="D34" s="1"/>
  <c r="I30"/>
  <c r="I34" s="1"/>
  <c r="G30"/>
  <c r="G34" s="1"/>
  <c r="E30"/>
  <c r="E34" s="1"/>
  <c r="C30"/>
  <c r="C34" s="1"/>
  <c r="E22" i="11" l="1"/>
  <c r="E19"/>
  <c r="F19" s="1"/>
  <c r="E16"/>
  <c r="F16" l="1"/>
  <c r="F22"/>
  <c r="E80" i="9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1"/>
  <c r="E30"/>
  <c r="E29"/>
  <c r="E27"/>
  <c r="E26"/>
  <c r="E25"/>
  <c r="E24"/>
  <c r="E23"/>
  <c r="E22"/>
  <c r="E21"/>
  <c r="E20"/>
  <c r="E19"/>
  <c r="E18"/>
  <c r="E17"/>
  <c r="E16"/>
  <c r="E15"/>
  <c r="E14"/>
  <c r="P25" i="8"/>
  <c r="P29" s="1"/>
  <c r="N25"/>
  <c r="N29" s="1"/>
  <c r="L25"/>
  <c r="L29" s="1"/>
  <c r="J25"/>
  <c r="J29" s="1"/>
  <c r="H25"/>
  <c r="H29" s="1"/>
  <c r="F25"/>
  <c r="F29" s="1"/>
  <c r="D25"/>
  <c r="D29" s="1"/>
  <c r="Q25"/>
  <c r="Q29" s="1"/>
  <c r="O25"/>
  <c r="O29" s="1"/>
  <c r="M25"/>
  <c r="M29" s="1"/>
  <c r="K25"/>
  <c r="K29" s="1"/>
  <c r="I25"/>
  <c r="I29" s="1"/>
  <c r="G25"/>
  <c r="G29" s="1"/>
  <c r="E25"/>
  <c r="E29" s="1"/>
  <c r="C29"/>
  <c r="D51" i="4" l="1"/>
  <c r="D50"/>
  <c r="D49"/>
  <c r="D48"/>
  <c r="D47"/>
  <c r="D46"/>
  <c r="D44"/>
  <c r="D43"/>
  <c r="D42"/>
  <c r="D41"/>
  <c r="D40"/>
  <c r="D38"/>
  <c r="D37"/>
  <c r="D36"/>
  <c r="D33"/>
  <c r="D32"/>
  <c r="D31"/>
  <c r="D29"/>
  <c r="D28"/>
  <c r="D27"/>
  <c r="D24"/>
  <c r="E43" l="1"/>
  <c r="E48"/>
  <c r="E12"/>
  <c r="E14"/>
  <c r="E16"/>
  <c r="E18"/>
  <c r="E20"/>
  <c r="E22"/>
  <c r="D25"/>
  <c r="E25" s="1"/>
  <c r="E28"/>
  <c r="D30"/>
  <c r="E30" s="1"/>
  <c r="E32"/>
  <c r="D35"/>
  <c r="E35" s="1"/>
  <c r="E37"/>
  <c r="D39"/>
  <c r="E39" s="1"/>
  <c r="E41"/>
  <c r="E46"/>
  <c r="E50"/>
  <c r="E13"/>
  <c r="E15"/>
  <c r="E17"/>
  <c r="E19"/>
  <c r="E21"/>
  <c r="E24"/>
  <c r="E27"/>
  <c r="E29"/>
  <c r="E31"/>
  <c r="E33"/>
  <c r="E36"/>
  <c r="E38"/>
  <c r="E40"/>
  <c r="E42"/>
  <c r="E44"/>
  <c r="E47"/>
  <c r="E49"/>
  <c r="E51"/>
  <c r="E287" i="3"/>
  <c r="F287" s="1"/>
  <c r="E286"/>
  <c r="F286" s="1"/>
  <c r="E285"/>
  <c r="F285" s="1"/>
  <c r="E284"/>
  <c r="F284" s="1"/>
  <c r="E283"/>
  <c r="F283" s="1"/>
  <c r="E281"/>
  <c r="F281" s="1"/>
  <c r="E280"/>
  <c r="F280" s="1"/>
  <c r="E279"/>
  <c r="F279" s="1"/>
  <c r="E278"/>
  <c r="F278" s="1"/>
  <c r="E277"/>
  <c r="F277" s="1"/>
  <c r="E273"/>
  <c r="E271"/>
  <c r="F271" s="1"/>
  <c r="E270"/>
  <c r="F270" s="1"/>
  <c r="E269"/>
  <c r="F269" s="1"/>
  <c r="E268"/>
  <c r="F268" s="1"/>
  <c r="E266"/>
  <c r="F266" s="1"/>
  <c r="E265"/>
  <c r="F265" s="1"/>
  <c r="E264"/>
  <c r="F264" s="1"/>
  <c r="E263"/>
  <c r="F263" s="1"/>
  <c r="E260"/>
  <c r="F260" s="1"/>
  <c r="E258"/>
  <c r="F258" s="1"/>
  <c r="E257"/>
  <c r="F257" s="1"/>
  <c r="E255"/>
  <c r="F255" s="1"/>
  <c r="E254"/>
  <c r="F254" s="1"/>
  <c r="E253"/>
  <c r="F253" s="1"/>
  <c r="E252"/>
  <c r="F252" s="1"/>
  <c r="E250"/>
  <c r="F250" s="1"/>
  <c r="E249"/>
  <c r="F249" s="1"/>
  <c r="E248"/>
  <c r="F248" s="1"/>
  <c r="E247"/>
  <c r="F247" s="1"/>
  <c r="E246"/>
  <c r="F246" s="1"/>
  <c r="E243"/>
  <c r="F243" s="1"/>
  <c r="E241"/>
  <c r="F241" s="1"/>
  <c r="E240"/>
  <c r="F240" s="1"/>
  <c r="E239"/>
  <c r="F239" s="1"/>
  <c r="E238"/>
  <c r="F238" s="1"/>
  <c r="E237"/>
  <c r="F237" s="1"/>
  <c r="E236"/>
  <c r="F236" s="1"/>
  <c r="E235"/>
  <c r="F235" s="1"/>
  <c r="E231"/>
  <c r="F231" s="1"/>
  <c r="E230"/>
  <c r="F230" s="1"/>
  <c r="E229"/>
  <c r="F229" s="1"/>
  <c r="E228"/>
  <c r="F228" s="1"/>
  <c r="E227"/>
  <c r="F227" s="1"/>
  <c r="E226"/>
  <c r="F226" s="1"/>
  <c r="E225"/>
  <c r="F225" s="1"/>
  <c r="E222"/>
  <c r="F222" s="1"/>
  <c r="E221"/>
  <c r="F221" s="1"/>
  <c r="E218"/>
  <c r="F218" s="1"/>
  <c r="E217"/>
  <c r="F217" s="1"/>
  <c r="E216"/>
  <c r="F216" s="1"/>
  <c r="E215"/>
  <c r="F215" s="1"/>
  <c r="E214"/>
  <c r="F214" s="1"/>
  <c r="E212"/>
  <c r="F212" s="1"/>
  <c r="E211"/>
  <c r="F211" s="1"/>
  <c r="E209"/>
  <c r="F209" s="1"/>
  <c r="E208"/>
  <c r="F208" s="1"/>
  <c r="E207"/>
  <c r="F207" s="1"/>
  <c r="E205"/>
  <c r="F205" s="1"/>
  <c r="E204"/>
  <c r="F204" s="1"/>
  <c r="E203"/>
  <c r="F203" s="1"/>
  <c r="E202"/>
  <c r="F202" s="1"/>
  <c r="E201"/>
  <c r="F201" s="1"/>
  <c r="E199"/>
  <c r="F199" s="1"/>
  <c r="E198"/>
  <c r="F198" s="1"/>
  <c r="E197"/>
  <c r="F197" s="1"/>
  <c r="E196"/>
  <c r="F196" s="1"/>
  <c r="E195"/>
  <c r="F195" s="1"/>
  <c r="E194"/>
  <c r="F194" s="1"/>
  <c r="E193"/>
  <c r="F193" s="1"/>
  <c r="E191"/>
  <c r="F191" s="1"/>
  <c r="E190"/>
  <c r="F190" s="1"/>
  <c r="E189"/>
  <c r="F189" s="1"/>
  <c r="E188"/>
  <c r="F188" s="1"/>
  <c r="E187"/>
  <c r="F187" s="1"/>
  <c r="E185"/>
  <c r="F185" s="1"/>
  <c r="E184"/>
  <c r="F184" s="1"/>
  <c r="E183"/>
  <c r="F183" s="1"/>
  <c r="E182"/>
  <c r="F182" s="1"/>
  <c r="E181"/>
  <c r="F181" s="1"/>
  <c r="E180"/>
  <c r="F180" s="1"/>
  <c r="E179"/>
  <c r="F179" s="1"/>
  <c r="E177"/>
  <c r="F177" s="1"/>
  <c r="E176"/>
  <c r="F176" s="1"/>
  <c r="E175"/>
  <c r="F175" s="1"/>
  <c r="E172"/>
  <c r="F172" s="1"/>
  <c r="E171"/>
  <c r="F171" s="1"/>
  <c r="E170"/>
  <c r="F170" s="1"/>
  <c r="E169"/>
  <c r="F169" s="1"/>
  <c r="E168"/>
  <c r="F168" s="1"/>
  <c r="E167"/>
  <c r="F167" s="1"/>
  <c r="E165"/>
  <c r="F165" s="1"/>
  <c r="E164"/>
  <c r="F164" s="1"/>
  <c r="E163"/>
  <c r="F163" s="1"/>
  <c r="E162"/>
  <c r="F162" s="1"/>
  <c r="E161"/>
  <c r="F161" s="1"/>
  <c r="E157"/>
  <c r="F157" s="1"/>
  <c r="E156"/>
  <c r="F156" s="1"/>
  <c r="E155"/>
  <c r="F155" s="1"/>
  <c r="E154"/>
  <c r="F154" s="1"/>
  <c r="E153"/>
  <c r="F153" s="1"/>
  <c r="E152"/>
  <c r="F152" s="1"/>
  <c r="E151"/>
  <c r="F151" s="1"/>
  <c r="E149"/>
  <c r="F149" s="1"/>
  <c r="E148"/>
  <c r="F148" s="1"/>
  <c r="E147"/>
  <c r="F147" s="1"/>
  <c r="E146"/>
  <c r="F146" s="1"/>
  <c r="E144"/>
  <c r="F144" s="1"/>
  <c r="E143"/>
  <c r="F143" s="1"/>
  <c r="E142"/>
  <c r="F142" s="1"/>
  <c r="E140"/>
  <c r="F140" s="1"/>
  <c r="E139"/>
  <c r="F139" s="1"/>
  <c r="E138"/>
  <c r="F138" s="1"/>
  <c r="E137"/>
  <c r="F137" s="1"/>
  <c r="E136"/>
  <c r="F136" s="1"/>
  <c r="E134"/>
  <c r="F134" s="1"/>
  <c r="E133"/>
  <c r="F133" s="1"/>
  <c r="E132"/>
  <c r="F132" s="1"/>
  <c r="E131"/>
  <c r="F131" s="1"/>
  <c r="E130"/>
  <c r="F130" s="1"/>
  <c r="E129"/>
  <c r="F129" s="1"/>
  <c r="E126"/>
  <c r="F126" s="1"/>
  <c r="E125"/>
  <c r="F125" s="1"/>
  <c r="E123"/>
  <c r="F123" s="1"/>
  <c r="E122"/>
  <c r="F122" s="1"/>
  <c r="E120"/>
  <c r="F120" s="1"/>
  <c r="E119"/>
  <c r="F119" s="1"/>
  <c r="E118"/>
  <c r="F118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1"/>
  <c r="F101" s="1"/>
  <c r="E100"/>
  <c r="F100" s="1"/>
  <c r="E99"/>
  <c r="F99" s="1"/>
  <c r="E98"/>
  <c r="F98" s="1"/>
  <c r="E97"/>
  <c r="F97" s="1"/>
  <c r="E96"/>
  <c r="F96" s="1"/>
  <c r="E93"/>
  <c r="E92"/>
  <c r="F92" s="1"/>
  <c r="E91"/>
  <c r="F91" s="1"/>
  <c r="E90"/>
  <c r="E89"/>
  <c r="F89" s="1"/>
  <c r="E87"/>
  <c r="E86"/>
  <c r="F86" s="1"/>
  <c r="E85"/>
  <c r="E84"/>
  <c r="F84" s="1"/>
  <c r="E83"/>
  <c r="E80"/>
  <c r="F80" s="1"/>
  <c r="E79"/>
  <c r="F79" s="1"/>
  <c r="E78"/>
  <c r="F78" s="1"/>
  <c r="E77"/>
  <c r="F77" s="1"/>
  <c r="E76"/>
  <c r="F76" s="1"/>
  <c r="E75"/>
  <c r="F75" s="1"/>
  <c r="E69"/>
  <c r="F69" s="1"/>
  <c r="E67"/>
  <c r="F67" s="1"/>
  <c r="E66"/>
  <c r="F66" s="1"/>
  <c r="E65"/>
  <c r="F65" s="1"/>
  <c r="E63"/>
  <c r="E62"/>
  <c r="F62" s="1"/>
  <c r="E60"/>
  <c r="E59"/>
  <c r="F59" s="1"/>
  <c r="E54"/>
  <c r="F54" s="1"/>
  <c r="E53"/>
  <c r="F53" s="1"/>
  <c r="E52"/>
  <c r="F52" s="1"/>
  <c r="E51"/>
  <c r="F51" s="1"/>
  <c r="E50"/>
  <c r="F50" s="1"/>
  <c r="E49"/>
  <c r="F49" s="1"/>
  <c r="E48"/>
  <c r="F48" s="1"/>
  <c r="E45"/>
  <c r="F45" s="1"/>
  <c r="E44"/>
  <c r="E43"/>
  <c r="E42"/>
  <c r="F42" s="1"/>
  <c r="E39"/>
  <c r="E38"/>
  <c r="F38" s="1"/>
  <c r="E37"/>
  <c r="E36"/>
  <c r="E35"/>
  <c r="E34"/>
  <c r="F34"/>
  <c r="E31"/>
  <c r="E30"/>
  <c r="E29"/>
  <c r="F29"/>
  <c r="E28"/>
  <c r="E27"/>
  <c r="E26"/>
  <c r="F26"/>
  <c r="E25"/>
  <c r="E22"/>
  <c r="E21"/>
  <c r="F21"/>
  <c r="E20"/>
  <c r="E19"/>
  <c r="F19" s="1"/>
  <c r="E16"/>
  <c r="E15"/>
  <c r="E14"/>
  <c r="F14" s="1"/>
  <c r="E13"/>
  <c r="F13" l="1"/>
  <c r="F15"/>
  <c r="F20"/>
  <c r="F22"/>
  <c r="F28"/>
  <c r="F31"/>
  <c r="F35"/>
  <c r="F39"/>
  <c r="F44"/>
  <c r="F60"/>
  <c r="F63"/>
  <c r="F83"/>
  <c r="F85"/>
  <c r="F87"/>
  <c r="F90"/>
  <c r="F93"/>
  <c r="F273"/>
  <c r="E12" i="1"/>
  <c r="E14"/>
  <c r="E16"/>
  <c r="E18"/>
  <c r="E19"/>
  <c r="E20"/>
  <c r="E21"/>
  <c r="E22"/>
  <c r="E23"/>
  <c r="E24"/>
  <c r="E25"/>
  <c r="E26"/>
  <c r="E27"/>
  <c r="E31"/>
  <c r="F14" l="1"/>
  <c r="F18"/>
  <c r="F20"/>
  <c r="F24"/>
  <c r="F26"/>
  <c r="F12"/>
  <c r="F16"/>
  <c r="F19"/>
  <c r="F21"/>
  <c r="F22"/>
  <c r="F23"/>
  <c r="F25"/>
  <c r="F27"/>
  <c r="F31"/>
</calcChain>
</file>

<file path=xl/sharedStrings.xml><?xml version="1.0" encoding="utf-8"?>
<sst xmlns="http://schemas.openxmlformats.org/spreadsheetml/2006/main" count="2218" uniqueCount="1053">
  <si>
    <t>П Р О Т О К О Л  Ц І Н  №  1</t>
  </si>
  <si>
    <t>на роботи з встановлення газового обладнання</t>
  </si>
  <si>
    <t>( без вартості матеріалів та транспорту )</t>
  </si>
  <si>
    <t xml:space="preserve">Запроваджується з </t>
  </si>
  <si>
    <t>Разом</t>
  </si>
  <si>
    <t>ПДВ,</t>
  </si>
  <si>
    <t>№№</t>
  </si>
  <si>
    <t>Найменування</t>
  </si>
  <si>
    <t>Од.</t>
  </si>
  <si>
    <t>грн.</t>
  </si>
  <si>
    <t>ціна з</t>
  </si>
  <si>
    <t>п.п.</t>
  </si>
  <si>
    <t>робіт</t>
  </si>
  <si>
    <t>вим.</t>
  </si>
  <si>
    <t>ПДВ</t>
  </si>
  <si>
    <t>Встановлення водопідігрівачів</t>
  </si>
  <si>
    <t>1 пр.</t>
  </si>
  <si>
    <t>Встановлення водопадагрівачів</t>
  </si>
  <si>
    <t>"</t>
  </si>
  <si>
    <t>Встановлення або заміна</t>
  </si>
  <si>
    <t>лічильника газу</t>
  </si>
  <si>
    <t xml:space="preserve"> "</t>
  </si>
  <si>
    <t>об"ємом до 1 м.куб.</t>
  </si>
  <si>
    <t xml:space="preserve">              до 2 м.куб.</t>
  </si>
  <si>
    <t xml:space="preserve">              до 4 м.куб.</t>
  </si>
  <si>
    <t xml:space="preserve">              до 6 м.куб.</t>
  </si>
  <si>
    <t>Від"єднання ПГ</t>
  </si>
  <si>
    <t xml:space="preserve">    -"-               ВК</t>
  </si>
  <si>
    <t xml:space="preserve">    -"-               АОГВ</t>
  </si>
  <si>
    <t>Приєднання ПГ</t>
  </si>
  <si>
    <t xml:space="preserve">    -"-                 ВК</t>
  </si>
  <si>
    <t xml:space="preserve">    -"-                 АОГВ</t>
  </si>
  <si>
    <t xml:space="preserve">Включення ємнісного </t>
  </si>
  <si>
    <t>водонагрівача</t>
  </si>
  <si>
    <t>типу АГВ, АОГВ</t>
  </si>
  <si>
    <t>05.10.2017р.</t>
  </si>
  <si>
    <t>Ціна без</t>
  </si>
  <si>
    <t>П Р О Т О К О Л    Ц І Н   №  2</t>
  </si>
  <si>
    <t>на будівельно- монтажні роботи</t>
  </si>
  <si>
    <t>Запроваджується з</t>
  </si>
  <si>
    <t>НАЙМЕНУВАННЯ</t>
  </si>
  <si>
    <t>Один.</t>
  </si>
  <si>
    <t>п/п</t>
  </si>
  <si>
    <t>РОБІТ</t>
  </si>
  <si>
    <t>ціна</t>
  </si>
  <si>
    <t>(без ПДВ)</t>
  </si>
  <si>
    <t>Врізання газопроводу в діючу внутрішню</t>
  </si>
  <si>
    <t>мережу Ф до 32 мм</t>
  </si>
  <si>
    <t>1 вр.</t>
  </si>
  <si>
    <t>Те ж Ф до 40 мм</t>
  </si>
  <si>
    <t>Те ж Ф до 80 мм</t>
  </si>
  <si>
    <t>Те ж Ф до 100 мм</t>
  </si>
  <si>
    <t xml:space="preserve"> - при виконанні робіт з перемонтажу:</t>
  </si>
  <si>
    <t>врізання газопроводу в діючу внутрішню</t>
  </si>
  <si>
    <t>те ж Ф до 40 мм</t>
  </si>
  <si>
    <t>те ж Ф до 80 мм</t>
  </si>
  <si>
    <t>те ж Ф до 100 мм</t>
  </si>
  <si>
    <t>Врізання штуцером під газом в діючі внутр.</t>
  </si>
  <si>
    <t>сталеві газопроводи низького тиску</t>
  </si>
  <si>
    <t xml:space="preserve"> - Ф до 25 мм</t>
  </si>
  <si>
    <t xml:space="preserve"> - Ф до 32 мм</t>
  </si>
  <si>
    <t xml:space="preserve"> - Ф до 40 мм</t>
  </si>
  <si>
    <t xml:space="preserve"> - Ф до 50 мм</t>
  </si>
  <si>
    <t xml:space="preserve"> - Ф до 70 мм</t>
  </si>
  <si>
    <t xml:space="preserve"> - Ф до 80мм</t>
  </si>
  <si>
    <t xml:space="preserve"> - Ф до 100 мм</t>
  </si>
  <si>
    <t>Врізання штуцером під газом в діючі зовн.</t>
  </si>
  <si>
    <t>сталеві газопроводи низького тиску із</t>
  </si>
  <si>
    <t>зниженням тиску Ф до 70 мм</t>
  </si>
  <si>
    <t>1вр.</t>
  </si>
  <si>
    <t>Те ж Ф до 125 мм</t>
  </si>
  <si>
    <t>Те ж Ф до 150 мм</t>
  </si>
  <si>
    <t>Те ж Ф до 200 мм</t>
  </si>
  <si>
    <t>Врізання муфтою під газом в діючі зовнішні</t>
  </si>
  <si>
    <t xml:space="preserve">сталеві газопроводи низького тиску із </t>
  </si>
  <si>
    <t>зниженням тиску Ф до 75 мм</t>
  </si>
  <si>
    <t>Те ж  Ф до 200 мм</t>
  </si>
  <si>
    <t xml:space="preserve">Врізання штуцером під газом в діючі зовн. </t>
  </si>
  <si>
    <t>сталеві газопроводи низького тиску без</t>
  </si>
  <si>
    <t>зниження тиску Ф до 25 мм</t>
  </si>
  <si>
    <t>Те ж Ф до 32 мм</t>
  </si>
  <si>
    <t>Те ж Ф до 50 мм</t>
  </si>
  <si>
    <t>Те ж Ф до 70 мм</t>
  </si>
  <si>
    <t>Врізання під газом в діючі сталеві газо-</t>
  </si>
  <si>
    <t>проводи низького тиску із зниженням</t>
  </si>
  <si>
    <t>тиску: врізання штуцером газопроводів</t>
  </si>
  <si>
    <t>тиском до 4,9 кПа ( 0,05кгс/см.кв. )</t>
  </si>
  <si>
    <t xml:space="preserve"> - газопровід Ф 400 мм</t>
  </si>
  <si>
    <t xml:space="preserve"> - газопровід Ф 600 мм</t>
  </si>
  <si>
    <t>Врізання та пуск газу у газопроводи-</t>
  </si>
  <si>
    <t>уводи Ф до 50 мм</t>
  </si>
  <si>
    <t>Приварювання патрубка</t>
  </si>
  <si>
    <t>1патр</t>
  </si>
  <si>
    <t>Врізання та пуск газу у знов збудований</t>
  </si>
  <si>
    <t>газопровід Ф до 100 мм без козирка</t>
  </si>
  <si>
    <t>Те ж з козирком</t>
  </si>
  <si>
    <t>Те ж з двома козирками</t>
  </si>
  <si>
    <t>Контрольна опресовка газопроводу</t>
  </si>
  <si>
    <t>довжиною до 100 м</t>
  </si>
  <si>
    <t>100м</t>
  </si>
  <si>
    <t>Те ж більше 100 м</t>
  </si>
  <si>
    <t>Кожні</t>
  </si>
  <si>
    <t>наступ.</t>
  </si>
  <si>
    <t>Прокладання трубопроводів газопоста-</t>
  </si>
  <si>
    <t>чання із сталевих водогазопровідних</t>
  </si>
  <si>
    <t>неоцинкованих труб Ф 15 мм</t>
  </si>
  <si>
    <t>Те ж Ф 20 мм</t>
  </si>
  <si>
    <t>Те ж Ф 25 мм</t>
  </si>
  <si>
    <t>Те ж Ф 32 мм</t>
  </si>
  <si>
    <t>Те ж Ф 40 мм</t>
  </si>
  <si>
    <t>Те ж Ф 50 мм</t>
  </si>
  <si>
    <t>Укладання газопроводів газопостачання</t>
  </si>
  <si>
    <t>із сталевих труб: в траншеі з розпорами</t>
  </si>
  <si>
    <t xml:space="preserve"> - Ф до 150 мм</t>
  </si>
  <si>
    <t xml:space="preserve"> - Ф до 200 мм</t>
  </si>
  <si>
    <t xml:space="preserve"> - Ф до 250 мм</t>
  </si>
  <si>
    <t>Те ж в траншеі без распор</t>
  </si>
  <si>
    <t xml:space="preserve"> - Ф до 100 м</t>
  </si>
  <si>
    <t>Прокладання трубопроводів водопоста-</t>
  </si>
  <si>
    <t>оцинкованих труб Ф 15 мм</t>
  </si>
  <si>
    <t>Прокладання трубопроводів опалення із</t>
  </si>
  <si>
    <t>сталевих водогазопровідних неоцинко-</t>
  </si>
  <si>
    <t>ваних труб Ф 15 мм</t>
  </si>
  <si>
    <t>Укладання труб поліетіленових Ф 50 мм</t>
  </si>
  <si>
    <t>Те ж Ф 65 мм</t>
  </si>
  <si>
    <t>Те ж Ф 110 мм</t>
  </si>
  <si>
    <t>Те ж Ф 125 мм</t>
  </si>
  <si>
    <t>Те ж Ф 160 мм</t>
  </si>
  <si>
    <t>Надземне прокладання трубопроводу за</t>
  </si>
  <si>
    <t>умовного тиску 2,5МПа ( 25кгс/см.кв. ),</t>
  </si>
  <si>
    <t>температури 300 градусів С</t>
  </si>
  <si>
    <t xml:space="preserve"> - Ф труби 400 мм</t>
  </si>
  <si>
    <t xml:space="preserve"> - Ф труби 600 мм</t>
  </si>
  <si>
    <t>Пневматичне випробування газопров.</t>
  </si>
  <si>
    <t>Обрізання діючого внутрішнього</t>
  </si>
  <si>
    <t>газопроводу Ф до 50 мм</t>
  </si>
  <si>
    <t>1обр.</t>
  </si>
  <si>
    <t>обрізання газопроводу Ф до 50 мм</t>
  </si>
  <si>
    <t xml:space="preserve">Відключення та заглушка під газом </t>
  </si>
  <si>
    <t>діючих сталевих газопроводів</t>
  </si>
  <si>
    <t>1відк</t>
  </si>
  <si>
    <t xml:space="preserve"> - Ф до 75 мм</t>
  </si>
  <si>
    <t xml:space="preserve"> </t>
  </si>
  <si>
    <t xml:space="preserve"> - Ф до 125 мм</t>
  </si>
  <si>
    <t>Демонтаж запірної арматури: фланцевих</t>
  </si>
  <si>
    <t>засувок Ф до 100 мм</t>
  </si>
  <si>
    <t>100шт</t>
  </si>
  <si>
    <t>Пуск газу в трубопроводи - в стояк</t>
  </si>
  <si>
    <t>1шт</t>
  </si>
  <si>
    <t xml:space="preserve"> - у трубопроводи уводу</t>
  </si>
  <si>
    <t>Улаштування підземного уводу газо-</t>
  </si>
  <si>
    <t>проводу в будівлю - Ф до 100 мм</t>
  </si>
  <si>
    <t>Те ж Ф до 250 мм</t>
  </si>
  <si>
    <t>Встановлення ізолюючих фланців на</t>
  </si>
  <si>
    <t>газопроводах Ф до 50 мм</t>
  </si>
  <si>
    <t>1компл</t>
  </si>
  <si>
    <t>Встановлення фланцевих з"єднань на</t>
  </si>
  <si>
    <t>сталевих газопроводах Ф 50 мм</t>
  </si>
  <si>
    <t>Те ж Ф 80 мм</t>
  </si>
  <si>
    <t>Те ж Ф 100 мм</t>
  </si>
  <si>
    <t>Те ж Ф 150 мм</t>
  </si>
  <si>
    <t>Те ж Ф 200 мм</t>
  </si>
  <si>
    <t>Встановлення фланцевих вентілів, засу-</t>
  </si>
  <si>
    <t>вок, затворів, клапанів зворотніх, кранів</t>
  </si>
  <si>
    <t>прохідних на трубопроводах із сталевих</t>
  </si>
  <si>
    <t>труб Ф до 50 мм</t>
  </si>
  <si>
    <t>Те ж Ф 50-100 мм</t>
  </si>
  <si>
    <t>Те ж Ф 100-125 мм</t>
  </si>
  <si>
    <t>Те ж Ф 125-150 мм</t>
  </si>
  <si>
    <t>Те ж Ф 150-200 мм</t>
  </si>
  <si>
    <t>Встановлення фасонних частин</t>
  </si>
  <si>
    <t>а) чавунних Ф 50-100 мм</t>
  </si>
  <si>
    <t>1тн</t>
  </si>
  <si>
    <t xml:space="preserve">       -"-        Ф 125-200 мм</t>
  </si>
  <si>
    <t xml:space="preserve">       -"-        Ф 250-400 мм</t>
  </si>
  <si>
    <t>б) сталевих зварних Ф 100-250 мм</t>
  </si>
  <si>
    <t xml:space="preserve">       -"-                     Ф 300-500 мм</t>
  </si>
  <si>
    <t xml:space="preserve">       -"-                     Ф 600-800 мм</t>
  </si>
  <si>
    <t>Встановлення поліетиленових фасоних</t>
  </si>
  <si>
    <t>частин:</t>
  </si>
  <si>
    <t>а) отводів, колін, патрубків, переходів</t>
  </si>
  <si>
    <t>10шт</t>
  </si>
  <si>
    <t>б) трійників</t>
  </si>
  <si>
    <t>в) хрестовин</t>
  </si>
  <si>
    <t>Встановлення чавунних засувок та</t>
  </si>
  <si>
    <t>клапанів зворотніх Ф 50 мм</t>
  </si>
  <si>
    <t>Те ж Ф 250 мм</t>
  </si>
  <si>
    <t>Встановлення сталевих засувок та</t>
  </si>
  <si>
    <t>Приварювання фланців до сталевих</t>
  </si>
  <si>
    <t>трубопроводів Ф 50 мм</t>
  </si>
  <si>
    <t>Протягування сталевих труб у футляр</t>
  </si>
  <si>
    <t xml:space="preserve"> - Ф 100 мм</t>
  </si>
  <si>
    <t xml:space="preserve"> - Ф 150 мм</t>
  </si>
  <si>
    <t xml:space="preserve"> - Ф 200 мм</t>
  </si>
  <si>
    <t xml:space="preserve"> - Ф 250 мм</t>
  </si>
  <si>
    <t xml:space="preserve"> - Ф 300 мм</t>
  </si>
  <si>
    <t>Встановлення газових свічок</t>
  </si>
  <si>
    <t>1св</t>
  </si>
  <si>
    <t>Продувочний пристрій</t>
  </si>
  <si>
    <t>Улаштування:</t>
  </si>
  <si>
    <t xml:space="preserve"> - контрольної трубки</t>
  </si>
  <si>
    <t xml:space="preserve"> - контрольного пункту</t>
  </si>
  <si>
    <t>Заробка кінців футляру бітумом та</t>
  </si>
  <si>
    <t>прядкою Ф 800 мм</t>
  </si>
  <si>
    <t>Те ж Ф 900 мм</t>
  </si>
  <si>
    <t>Те ж Ф 1000 мм</t>
  </si>
  <si>
    <t>Те ж Ф 1200 мм</t>
  </si>
  <si>
    <t>Те ж Ф 1400 мм</t>
  </si>
  <si>
    <t>Нанесення дуже посиленої бітумно-</t>
  </si>
  <si>
    <t>гумової ізоляції на сталеві газопроводи:</t>
  </si>
  <si>
    <t xml:space="preserve"> - Ф 400 мм</t>
  </si>
  <si>
    <t>1км</t>
  </si>
  <si>
    <t xml:space="preserve"> - Ф 600 мм</t>
  </si>
  <si>
    <t>Нанесення дуже посиленої антикорозій-</t>
  </si>
  <si>
    <t>ної бітумно-гумової ізоляції на сталеві</t>
  </si>
  <si>
    <t>трубопроводи Ф 50 мм</t>
  </si>
  <si>
    <t>Те ж Ф 75 мм</t>
  </si>
  <si>
    <t xml:space="preserve">Нанесення дуже посиленої антикорозій- </t>
  </si>
  <si>
    <t>ної бітумно-гумової ( бітумно-полімер-</t>
  </si>
  <si>
    <t>ної) ізоляції на стики та фасонні частини</t>
  </si>
  <si>
    <t>сталевих трубопроводів Ф 50 мм</t>
  </si>
  <si>
    <t>Встановлення будинкового регулятора</t>
  </si>
  <si>
    <t>тиску</t>
  </si>
  <si>
    <t>1 шт.</t>
  </si>
  <si>
    <t>Приєднання знов збудованого газопроводу</t>
  </si>
  <si>
    <t>до діючого під газом без зниження тиску</t>
  </si>
  <si>
    <t>( холодне врізання ) Ф до 50 мм</t>
  </si>
  <si>
    <t>Те ж Ф до 300 мм</t>
  </si>
  <si>
    <t>Пробивання отворів у цегляній стіні</t>
  </si>
  <si>
    <t>товщиною 25 см</t>
  </si>
  <si>
    <t>Те ж до 38 см</t>
  </si>
  <si>
    <t>Те ж до 51 см</t>
  </si>
  <si>
    <t>Те ж понад 51см</t>
  </si>
  <si>
    <t>Улаштування анодного заземлителя</t>
  </si>
  <si>
    <t xml:space="preserve"> - вертикального</t>
  </si>
  <si>
    <t>1 заз</t>
  </si>
  <si>
    <t xml:space="preserve"> - горизонтального</t>
  </si>
  <si>
    <t>Фарбування раніш окрашеної сталевої</t>
  </si>
  <si>
    <t>труби за два рази</t>
  </si>
  <si>
    <t>100м2</t>
  </si>
  <si>
    <t>Заміна газового крану:</t>
  </si>
  <si>
    <t>а) при нормальних умовах праці</t>
  </si>
  <si>
    <t xml:space="preserve"> - Ф 15 мм</t>
  </si>
  <si>
    <t xml:space="preserve"> - Ф 25 мм</t>
  </si>
  <si>
    <t xml:space="preserve"> - Ф 40 мм</t>
  </si>
  <si>
    <t xml:space="preserve"> - Ф 50 мм</t>
  </si>
  <si>
    <t>б) при обмежених умовах праці</t>
  </si>
  <si>
    <t>Встановлення муфтових кранів</t>
  </si>
  <si>
    <t>водорозбірних</t>
  </si>
  <si>
    <t xml:space="preserve">Врізка поліетиленового газопроводу в </t>
  </si>
  <si>
    <t>поліетиленовий  з відключенням</t>
  </si>
  <si>
    <t xml:space="preserve">споживачів: </t>
  </si>
  <si>
    <t xml:space="preserve"> - Ф 51-100 мм</t>
  </si>
  <si>
    <t xml:space="preserve"> - Ф 101-150 мм</t>
  </si>
  <si>
    <t xml:space="preserve"> - Ф 151-200 мм</t>
  </si>
  <si>
    <t xml:space="preserve"> - Ф 201-300 мм</t>
  </si>
  <si>
    <t xml:space="preserve">Те ж без відключення споживачів: </t>
  </si>
  <si>
    <t>Начальник ПЕВ</t>
  </si>
  <si>
    <t>Є.А.Люта</t>
  </si>
  <si>
    <t>Заступник начальника ПЕВ</t>
  </si>
  <si>
    <t>О.З.Цинова</t>
  </si>
  <si>
    <t>Начальник ВТРта ВП</t>
  </si>
  <si>
    <t>В.О. Людковский</t>
  </si>
  <si>
    <t>П Р О Т О К О Л  № 3</t>
  </si>
  <si>
    <t>цін на ремонт газового обладнання ( при відсутності гарантийного талону )</t>
  </si>
  <si>
    <t>Пункт</t>
  </si>
  <si>
    <t>Ціна</t>
  </si>
  <si>
    <t xml:space="preserve">Усього </t>
  </si>
  <si>
    <t>кальк.</t>
  </si>
  <si>
    <t>без ПДВ,</t>
  </si>
  <si>
    <t>ціна з ПДВ,</t>
  </si>
  <si>
    <t>1. ГАЗОВІ ПЛИТИ</t>
  </si>
  <si>
    <t>1.1.</t>
  </si>
  <si>
    <t>Ремонт ПГ без ремонту дверцят Д/Ш</t>
  </si>
  <si>
    <t>та без заміни деталей ПГ-2</t>
  </si>
  <si>
    <t>1.2.</t>
  </si>
  <si>
    <t>Те ж ПГ-3</t>
  </si>
  <si>
    <t>1.3.</t>
  </si>
  <si>
    <t xml:space="preserve"> -"-     ПГ-4</t>
  </si>
  <si>
    <t>1.4.</t>
  </si>
  <si>
    <t>Те ж з рем. дверцят Д/Ш, ПГ-2</t>
  </si>
  <si>
    <t>1.5.</t>
  </si>
  <si>
    <t>ПГ-3</t>
  </si>
  <si>
    <t>1.6.</t>
  </si>
  <si>
    <t>ПГ-4</t>
  </si>
  <si>
    <t>1.7.</t>
  </si>
  <si>
    <t>Заміна одного крана плити</t>
  </si>
  <si>
    <t>1.8.</t>
  </si>
  <si>
    <t>Заміна одного пальника столу плити</t>
  </si>
  <si>
    <t>1.9.</t>
  </si>
  <si>
    <t>Заміна пальника духової шафи</t>
  </si>
  <si>
    <t>1.10.</t>
  </si>
  <si>
    <t>Зам. та наладка автом. ПГ"Брест"</t>
  </si>
  <si>
    <t>1.11.</t>
  </si>
  <si>
    <t>Заміна пьезозапальн. ПГ"Брест"</t>
  </si>
  <si>
    <t>2. ПРОТОЧНІ ВОДОНАГРІВАЧІ</t>
  </si>
  <si>
    <t>2.1.</t>
  </si>
  <si>
    <t>Ремонт ВК без зам.теплообмінника</t>
  </si>
  <si>
    <t>2.2.</t>
  </si>
  <si>
    <t>Те ж з заміною теплообмінника</t>
  </si>
  <si>
    <t>НАПРАВЛЕННЯ НА РЕМОНТ ВУЗЛІВ ТА ДЕТАЛЕЙ В РММ</t>
  </si>
  <si>
    <t>2.3.</t>
  </si>
  <si>
    <t>Усієї колонки</t>
  </si>
  <si>
    <t>2.4.</t>
  </si>
  <si>
    <t>Блок-крана</t>
  </si>
  <si>
    <t>2.5.</t>
  </si>
  <si>
    <t>Пальника</t>
  </si>
  <si>
    <t>2.6.</t>
  </si>
  <si>
    <t>Теплообмінника</t>
  </si>
  <si>
    <t>2.7.</t>
  </si>
  <si>
    <t>Пальника та блок-крана</t>
  </si>
  <si>
    <t>2.8.</t>
  </si>
  <si>
    <t>Теплообмінника та блок-крана</t>
  </si>
  <si>
    <t>2.9.</t>
  </si>
  <si>
    <t>Пальника та теплообмінника</t>
  </si>
  <si>
    <t>УСТАНОВКА ПІСЛЯ РЕМОНТУ В РММ</t>
  </si>
  <si>
    <t>2.10.</t>
  </si>
  <si>
    <t>2.11.</t>
  </si>
  <si>
    <t>Блок-крана без зам. теплообмін.</t>
  </si>
  <si>
    <t>2.12.</t>
  </si>
  <si>
    <t>Блок-крана із зам. теплообмінника</t>
  </si>
  <si>
    <t>2.13.</t>
  </si>
  <si>
    <t>Пальника без зам. теплообмінника</t>
  </si>
  <si>
    <t>2.14.</t>
  </si>
  <si>
    <t>Пальника із заменою теплообмінника</t>
  </si>
  <si>
    <t>2.15.</t>
  </si>
  <si>
    <t>2.16.</t>
  </si>
  <si>
    <t>Блок-крана та пальника без зам. т/о</t>
  </si>
  <si>
    <t>2.17.</t>
  </si>
  <si>
    <t>Блок-крана та пальника із зам. т/о</t>
  </si>
  <si>
    <t>2.18.</t>
  </si>
  <si>
    <t>2.19.</t>
  </si>
  <si>
    <t>Теплообмінника та пальника</t>
  </si>
  <si>
    <t>3. ЄМНІСНІ  ВОДОНАГРІВАЧІ</t>
  </si>
  <si>
    <t>3.1.</t>
  </si>
  <si>
    <t>Ремонт АГВ без перепайки ЕМК</t>
  </si>
  <si>
    <t>3.2.</t>
  </si>
  <si>
    <t>Ремонт АГВ з перепайкою ЕМК</t>
  </si>
  <si>
    <t>3.3.</t>
  </si>
  <si>
    <t>Заміна ЭМК АГВ або АОГВ</t>
  </si>
  <si>
    <t>3.4.</t>
  </si>
  <si>
    <t>Заміна терморегулятора АГВ</t>
  </si>
  <si>
    <t>Те ж АОГВ</t>
  </si>
  <si>
    <t>3.5.</t>
  </si>
  <si>
    <t>Зам.блока автом.АГВ</t>
  </si>
  <si>
    <t>П Р О Т О К О Л  Ц І Н  №  4</t>
  </si>
  <si>
    <t>на роботи з профілактичного обслуговування підземних та надземних</t>
  </si>
  <si>
    <t>газопроводів та захисту їх від корозії</t>
  </si>
  <si>
    <t>Профобслуговування шляхом обходу</t>
  </si>
  <si>
    <t>вуличних газопроводів</t>
  </si>
  <si>
    <t>100п.м.</t>
  </si>
  <si>
    <t>Перевірка на загазованість газових колодязів</t>
  </si>
  <si>
    <t>та колодязів підземних комунікацій</t>
  </si>
  <si>
    <t>1кол.</t>
  </si>
  <si>
    <t>Перевірка на загазованість підвального при-</t>
  </si>
  <si>
    <t>міщення - усередині приміщення</t>
  </si>
  <si>
    <t>1 прим.</t>
  </si>
  <si>
    <t xml:space="preserve"> - те ж через вентканал</t>
  </si>
  <si>
    <t>Перевірка на загазованість контрольної трубки</t>
  </si>
  <si>
    <t>1 тр.</t>
  </si>
  <si>
    <t>Перевірка технічного стану контр. провідника</t>
  </si>
  <si>
    <t>або перевірка його на загазованість</t>
  </si>
  <si>
    <t>1 пров</t>
  </si>
  <si>
    <t>Реставрація настінних знаків:</t>
  </si>
  <si>
    <t xml:space="preserve"> - із заміною знаку</t>
  </si>
  <si>
    <t>1 зн.</t>
  </si>
  <si>
    <t xml:space="preserve"> - без заміни знаку</t>
  </si>
  <si>
    <t>Перевірка фланцевих, різьбових з"єднань та</t>
  </si>
  <si>
    <t>зварних стиків на газопроводі у під"їзді</t>
  </si>
  <si>
    <t>будівлі на щільність                           Ф 15 мм</t>
  </si>
  <si>
    <t>з"єдн.</t>
  </si>
  <si>
    <t>Ф50 мм та більше</t>
  </si>
  <si>
    <t>Профобслуговування відключаючих пристроїв</t>
  </si>
  <si>
    <t>та компенсаторів у газових колодязях:</t>
  </si>
  <si>
    <t xml:space="preserve"> - колодязь без лінзового компенсатора</t>
  </si>
  <si>
    <t>1 кол</t>
  </si>
  <si>
    <t xml:space="preserve"> - те ж з лінзовим компенсатором</t>
  </si>
  <si>
    <t xml:space="preserve"> - засувка до Ф 150 мм</t>
  </si>
  <si>
    <t>1 зас</t>
  </si>
  <si>
    <t xml:space="preserve"> - кран до Ф 50 мм</t>
  </si>
  <si>
    <t>1кран</t>
  </si>
  <si>
    <t xml:space="preserve"> - кран Ф 51-100 мм</t>
  </si>
  <si>
    <t xml:space="preserve"> - кран Ф 101-150 мм</t>
  </si>
  <si>
    <t xml:space="preserve">Перевірка щільності газопроводу методом </t>
  </si>
  <si>
    <t>бурового огляду вручну</t>
  </si>
  <si>
    <t>1 св</t>
  </si>
  <si>
    <t>Перевірка щільності підземних газопроводів</t>
  </si>
  <si>
    <t>приборним методом контролю</t>
  </si>
  <si>
    <t>Перевірка стану ізоляційного покриття труби</t>
  </si>
  <si>
    <t>газопроводу приборним методом контролю</t>
  </si>
  <si>
    <t xml:space="preserve"> - прибори із штир"євою антеною</t>
  </si>
  <si>
    <t xml:space="preserve"> -"-</t>
  </si>
  <si>
    <t>Прив"язка траси підземного газопроводу на</t>
  </si>
  <si>
    <t>місцевості трасошукачем ТПК-1</t>
  </si>
  <si>
    <t xml:space="preserve">Перевірка справності електроізолюючого </t>
  </si>
  <si>
    <t>фланца</t>
  </si>
  <si>
    <t>1 фл</t>
  </si>
  <si>
    <t>Контрольна перевірка технічного стану підзем-</t>
  </si>
  <si>
    <t>них трубопроводів при шурфуванні</t>
  </si>
  <si>
    <t>1 діл.</t>
  </si>
  <si>
    <t>Періодичний техогляд та обслуговування</t>
  </si>
  <si>
    <t>станції котодного захисту</t>
  </si>
  <si>
    <t>1 ст</t>
  </si>
  <si>
    <t xml:space="preserve"> - те ж станцій КСС-1200, ПСК, ПАСК та ін</t>
  </si>
  <si>
    <t>установки протекторного захисту</t>
  </si>
  <si>
    <t>1 уст</t>
  </si>
  <si>
    <t xml:space="preserve"> - те ж при наявності блукаючих токів</t>
  </si>
  <si>
    <t>захистного заземлення станції катод.захисту</t>
  </si>
  <si>
    <t>Регулювання режимів роботи станції</t>
  </si>
  <si>
    <t>катодного захисту</t>
  </si>
  <si>
    <t xml:space="preserve"> - за кожний наступний вимір</t>
  </si>
  <si>
    <t>Перевірка ефективності роботи станції катод-</t>
  </si>
  <si>
    <t>ного захисту</t>
  </si>
  <si>
    <t>Профілактичний ремонт станції катод. захисту</t>
  </si>
  <si>
    <t xml:space="preserve"> - при перевірці технічного стану станцій типу</t>
  </si>
  <si>
    <t>КСС-1200, ПАСК, ПДУ, АРТЗ і т.д.</t>
  </si>
  <si>
    <t>Профілактичний ремонт точки дренірування</t>
  </si>
  <si>
    <t>у ковірі</t>
  </si>
  <si>
    <t>1 ков.</t>
  </si>
  <si>
    <t>Поточний ремонт перетворювача типу КСС-</t>
  </si>
  <si>
    <t>600, КСС-1200 ( в умовах майстерні )</t>
  </si>
  <si>
    <t xml:space="preserve"> 1 ст.</t>
  </si>
  <si>
    <t xml:space="preserve"> - при ремонті одноканальних блоків типу </t>
  </si>
  <si>
    <t>УБСЗ, БЗК та ін.</t>
  </si>
  <si>
    <t xml:space="preserve"> - при ремонті багатоканальних блоків типу</t>
  </si>
  <si>
    <t>БДР, ПКП та ін.</t>
  </si>
  <si>
    <t>Ремонт зовнішньої лінії живлення захистних</t>
  </si>
  <si>
    <t>установок</t>
  </si>
  <si>
    <t>Установка (зняття) тимчасових заглушок,</t>
  </si>
  <si>
    <t>1 загл.</t>
  </si>
  <si>
    <t>газопровод Ф до 100 мм</t>
  </si>
  <si>
    <t xml:space="preserve"> - те ж Ф 101-150 мм</t>
  </si>
  <si>
    <t xml:space="preserve"> - те ж Ф 151-200 мм</t>
  </si>
  <si>
    <t xml:space="preserve"> - те ж Ф 201-300 мм</t>
  </si>
  <si>
    <t xml:space="preserve"> - те ж Ф 301-400 мм</t>
  </si>
  <si>
    <t>Зниження і відновлення тиску газу в газопроводі</t>
  </si>
  <si>
    <t>1 зниж.</t>
  </si>
  <si>
    <t xml:space="preserve"> на ділянці довжиною до 1 км:</t>
  </si>
  <si>
    <t>або</t>
  </si>
  <si>
    <r>
      <t>а) низького тиску 0,05 кгс/см</t>
    </r>
    <r>
      <rPr>
        <vertAlign val="superscript"/>
        <sz val="10"/>
        <rFont val="Arial Cyr"/>
        <charset val="204"/>
      </rPr>
      <t xml:space="preserve">2 </t>
    </r>
    <r>
      <rPr>
        <sz val="10"/>
        <rFont val="Arial Cyr"/>
        <charset val="204"/>
      </rPr>
      <t xml:space="preserve">в газопроводі </t>
    </r>
    <r>
      <rPr>
        <sz val="10"/>
        <rFont val="Arial Cyr"/>
        <charset val="204"/>
      </rPr>
      <t>Ф до 80 мм</t>
    </r>
  </si>
  <si>
    <t>1 відн.</t>
  </si>
  <si>
    <t>- те ж Ф 81-100 мм</t>
  </si>
  <si>
    <t>- те ж Ф 101-150 мм</t>
  </si>
  <si>
    <t>- те ж Ф 151-200 мм</t>
  </si>
  <si>
    <t>- те ж Ф 201-250 мм</t>
  </si>
  <si>
    <t>- те ж Ф 251-300 мм</t>
  </si>
  <si>
    <t>- те ж Ф 301-400 мм</t>
  </si>
  <si>
    <r>
      <t>б) середнього тиску 1,0 кгс/см</t>
    </r>
    <r>
      <rPr>
        <vertAlign val="superscript"/>
        <sz val="10"/>
        <rFont val="Arial Cyr"/>
        <charset val="204"/>
      </rPr>
      <t xml:space="preserve">2 </t>
    </r>
    <r>
      <rPr>
        <sz val="10"/>
        <rFont val="Arial Cyr"/>
        <charset val="204"/>
      </rPr>
      <t xml:space="preserve">в газопроводі </t>
    </r>
  </si>
  <si>
    <t>- Ф 81-100 мм</t>
  </si>
  <si>
    <r>
      <t>в) середнього тиску 2,0 кгс/см</t>
    </r>
    <r>
      <rPr>
        <vertAlign val="superscript"/>
        <sz val="10"/>
        <rFont val="Arial Cyr"/>
        <charset val="204"/>
      </rPr>
      <t>2</t>
    </r>
    <r>
      <rPr>
        <sz val="10"/>
        <rFont val="Arial Cyr"/>
        <charset val="204"/>
      </rPr>
      <t xml:space="preserve"> в газопроводі </t>
    </r>
  </si>
  <si>
    <r>
      <t>г) середнього тиску 3,0 кгс/см</t>
    </r>
    <r>
      <rPr>
        <vertAlign val="superscript"/>
        <sz val="10"/>
        <rFont val="Arial Cyr"/>
        <charset val="204"/>
      </rPr>
      <t xml:space="preserve">2 </t>
    </r>
    <r>
      <rPr>
        <sz val="10"/>
        <rFont val="Arial Cyr"/>
        <charset val="204"/>
      </rPr>
      <t xml:space="preserve">в газопроводі </t>
    </r>
  </si>
  <si>
    <t>1м бур.</t>
  </si>
  <si>
    <t xml:space="preserve">Роторне буріння свердловин Ф до 190 мм </t>
  </si>
  <si>
    <t xml:space="preserve"> - при глибині буріння до 5 м</t>
  </si>
  <si>
    <t xml:space="preserve"> - на кожний метр збільшення глибини буріння </t>
  </si>
  <si>
    <t>свердловини</t>
  </si>
  <si>
    <t>П Р О Т О К О Л   № 5</t>
  </si>
  <si>
    <t>цін на пуско-налагоджувальні роботи при пусках газу в</t>
  </si>
  <si>
    <t>одиночну газіфіковану квартиру ( дім )</t>
  </si>
  <si>
    <t>Встановлене газове</t>
  </si>
  <si>
    <t>без</t>
  </si>
  <si>
    <t>з</t>
  </si>
  <si>
    <t>обладнання</t>
  </si>
  <si>
    <t>грн</t>
  </si>
  <si>
    <t>1.</t>
  </si>
  <si>
    <t>Побутова газова плита ( або</t>
  </si>
  <si>
    <t>ємнісний, або проточний водо-</t>
  </si>
  <si>
    <t>нагрівач )</t>
  </si>
  <si>
    <t>2.</t>
  </si>
  <si>
    <t>Побутова газова плита та проточ-</t>
  </si>
  <si>
    <t>ний водонагрівач</t>
  </si>
  <si>
    <t>3.</t>
  </si>
  <si>
    <t>ний, та ємнісний водонагрівач</t>
  </si>
  <si>
    <t>П Р О Т О К О Л   № 6</t>
  </si>
  <si>
    <t>цін на повірку промислових газових лічильників</t>
  </si>
  <si>
    <t>(без вартості матеріалів та послуг ОЦСМ)</t>
  </si>
  <si>
    <t>Найменування робіт та</t>
  </si>
  <si>
    <t>типорозмір лічильника</t>
  </si>
  <si>
    <t>без ПДВ</t>
  </si>
  <si>
    <t>Повірка промислового газового</t>
  </si>
  <si>
    <t xml:space="preserve">лічильника </t>
  </si>
  <si>
    <t xml:space="preserve">                 G 100-250</t>
  </si>
  <si>
    <t>ліч.</t>
  </si>
  <si>
    <t xml:space="preserve">                 G 250-400</t>
  </si>
  <si>
    <t xml:space="preserve">                 G 600 - 1600</t>
  </si>
  <si>
    <t xml:space="preserve">                 Курс-01  G160</t>
  </si>
  <si>
    <t>ВАРТІСТЬ</t>
  </si>
  <si>
    <t xml:space="preserve">повірки промислових газових лічильників </t>
  </si>
  <si>
    <t>№</t>
  </si>
  <si>
    <t>Сума, грн.</t>
  </si>
  <si>
    <t>Сума,</t>
  </si>
  <si>
    <t xml:space="preserve">Сума, </t>
  </si>
  <si>
    <t>РГК</t>
  </si>
  <si>
    <t>GMS</t>
  </si>
  <si>
    <t>ЛГК</t>
  </si>
  <si>
    <t xml:space="preserve"> грн.</t>
  </si>
  <si>
    <t xml:space="preserve">Матеріали - </t>
  </si>
  <si>
    <t>Масло Shell</t>
  </si>
  <si>
    <t>Літол</t>
  </si>
  <si>
    <t>Медосепт</t>
  </si>
  <si>
    <t>Бензин</t>
  </si>
  <si>
    <t>Техпластина</t>
  </si>
  <si>
    <t>Пломба свинц.</t>
  </si>
  <si>
    <t>Масло Mobil Grease</t>
  </si>
  <si>
    <t xml:space="preserve">Послуга ОЦСМ </t>
  </si>
  <si>
    <t xml:space="preserve">Роботи з повірки </t>
  </si>
  <si>
    <t>газового  лічильника</t>
  </si>
  <si>
    <t>РАЗОМ:</t>
  </si>
  <si>
    <t>ВСЬОГО:</t>
  </si>
  <si>
    <t xml:space="preserve">П Р О Т О К О Л   № 7   </t>
  </si>
  <si>
    <t>цін на технічне обслуговування газорегулювальних пунктів</t>
  </si>
  <si>
    <t>Затверджується з</t>
  </si>
  <si>
    <t xml:space="preserve">Найменування </t>
  </si>
  <si>
    <t>Заміна газового крану до Ф 15 мм</t>
  </si>
  <si>
    <t xml:space="preserve"> кр.</t>
  </si>
  <si>
    <t xml:space="preserve"> - те ж до Ф 25 мм</t>
  </si>
  <si>
    <t xml:space="preserve"> - те ж до Ф 40 мм</t>
  </si>
  <si>
    <t xml:space="preserve"> - те ж до Ф 50 мм</t>
  </si>
  <si>
    <t>Заміна засувок до Ф 100 мм</t>
  </si>
  <si>
    <t xml:space="preserve"> зас.</t>
  </si>
  <si>
    <t xml:space="preserve"> - те ж до Ф 200 мм</t>
  </si>
  <si>
    <t xml:space="preserve"> - те ж до Ф 300 мм</t>
  </si>
  <si>
    <t>Заміна прокладок засувок до Ф 100 мм</t>
  </si>
  <si>
    <t xml:space="preserve"> пр.</t>
  </si>
  <si>
    <t>Ремонт засувок до Ф 100 мм</t>
  </si>
  <si>
    <t>Фарбування газопроводу ( подвійне )</t>
  </si>
  <si>
    <t xml:space="preserve"> кв.м.</t>
  </si>
  <si>
    <t>Обслуговування ГРП шляхом обходу</t>
  </si>
  <si>
    <t xml:space="preserve"> ГРП</t>
  </si>
  <si>
    <t xml:space="preserve"> - те ж при наявності 2 комплектів обладнан.</t>
  </si>
  <si>
    <t>Обслуговування ШРП шляхом обходу</t>
  </si>
  <si>
    <t xml:space="preserve"> ( з двома комплектами обладнання )</t>
  </si>
  <si>
    <t xml:space="preserve"> ШРП</t>
  </si>
  <si>
    <t>Перевірка технічного стану ГРП</t>
  </si>
  <si>
    <t>Перевірка технічного стану ШРП з двома</t>
  </si>
  <si>
    <t>комплектами обладнання</t>
  </si>
  <si>
    <t>Ревізія обладнання ГРП</t>
  </si>
  <si>
    <t xml:space="preserve"> - те ж при наявності 2 комплектів обладн.</t>
  </si>
  <si>
    <t>Ревізія обладнання ШРП з 2 компл.обладн.</t>
  </si>
  <si>
    <t>Пуск ГРП</t>
  </si>
  <si>
    <t>Пуск ШРП</t>
  </si>
  <si>
    <t>Зупинка ГРП</t>
  </si>
  <si>
    <t>ГРП</t>
  </si>
  <si>
    <t>Зупинка ШРП</t>
  </si>
  <si>
    <t>Ремонт РДУК-2-50 із заміною клапану</t>
  </si>
  <si>
    <t xml:space="preserve"> регул</t>
  </si>
  <si>
    <t xml:space="preserve"> - те ж із заміною мембрани</t>
  </si>
  <si>
    <t xml:space="preserve"> - із заміною штоку</t>
  </si>
  <si>
    <t xml:space="preserve"> - із заміною сідла</t>
  </si>
  <si>
    <t>Ремонт РДУК-2-100 із заміною клапану</t>
  </si>
  <si>
    <t>Ремонт РДУК-2-200 із заміною клапану</t>
  </si>
  <si>
    <t>Ремонт пілоту КН-2 із заміною пружини</t>
  </si>
  <si>
    <t xml:space="preserve"> пілот</t>
  </si>
  <si>
    <t>Ремонт ПКН-50 із заміною пружини</t>
  </si>
  <si>
    <t xml:space="preserve"> клап</t>
  </si>
  <si>
    <t xml:space="preserve"> - із заміною клапану</t>
  </si>
  <si>
    <t>Ремонт ПКН-100 із заміною пружини</t>
  </si>
  <si>
    <t>Ремонт ПКН-200 із заміною пружини</t>
  </si>
  <si>
    <t>Ремонт ПСК-50 із заміною мембрани</t>
  </si>
  <si>
    <t xml:space="preserve"> - те ж із заміною пружини</t>
  </si>
  <si>
    <t xml:space="preserve"> - із заміною ущільнювача</t>
  </si>
  <si>
    <t>Ремонт РД-50 із заміною пружини</t>
  </si>
  <si>
    <t>Заміна РД-50</t>
  </si>
  <si>
    <t>Заміна РД-32</t>
  </si>
  <si>
    <t>Ремонт ПКК-40 із заміною пружини</t>
  </si>
  <si>
    <t>Заміна ПКК-40</t>
  </si>
  <si>
    <t>Фарбування блископриймальн. ( подвійне )</t>
  </si>
  <si>
    <t xml:space="preserve"> кв.м</t>
  </si>
  <si>
    <t>Ремонт фільтру до Ф 50 мм</t>
  </si>
  <si>
    <t xml:space="preserve"> філь</t>
  </si>
  <si>
    <t xml:space="preserve"> - те ж до Ф 100 мм</t>
  </si>
  <si>
    <t>Продувка імпульсних трубок в ГРП</t>
  </si>
  <si>
    <t xml:space="preserve"> тр</t>
  </si>
  <si>
    <t>Заміна манометрів</t>
  </si>
  <si>
    <t xml:space="preserve"> ман</t>
  </si>
  <si>
    <t>Фарбування редуційної голівки</t>
  </si>
  <si>
    <t xml:space="preserve"> гол</t>
  </si>
  <si>
    <t>П Р О Т О К О Л   Ц І Н   №  8</t>
  </si>
  <si>
    <t>на роботи з обміру опалювальних площ, обстеження газового устаткування</t>
  </si>
  <si>
    <t>за місцем проживання абонента ( за наявності заяви )</t>
  </si>
  <si>
    <t>Всього</t>
  </si>
  <si>
    <t>пп</t>
  </si>
  <si>
    <t>з ПДВ,</t>
  </si>
  <si>
    <t>Комплекс робіт з обміру</t>
  </si>
  <si>
    <t>опалювальних площ</t>
  </si>
  <si>
    <t>за місцем проживання абонента</t>
  </si>
  <si>
    <t>1 обст.</t>
  </si>
  <si>
    <t>Комплекс робіт з обстеження</t>
  </si>
  <si>
    <t>газового устаткування</t>
  </si>
  <si>
    <t>П Р О Т О К О Л   № 9</t>
  </si>
  <si>
    <t>цін на відключення від газопостачання комунально-</t>
  </si>
  <si>
    <t>побутових споживачів</t>
  </si>
  <si>
    <t>Найменування робіт</t>
  </si>
  <si>
    <t>вик.</t>
  </si>
  <si>
    <t>Відключення від газопостачан-</t>
  </si>
  <si>
    <t>ня з установленням заглушки</t>
  </si>
  <si>
    <t>Те ж, при виконанні робіт з</t>
  </si>
  <si>
    <t>приставкою драбини</t>
  </si>
  <si>
    <t>ня без заглушки</t>
  </si>
  <si>
    <t>-"-</t>
  </si>
  <si>
    <t>П Р О Т О К О Л   № 11</t>
  </si>
  <si>
    <t>цін на повірку побутових газових лічильників всіх типорозмірів</t>
  </si>
  <si>
    <t>( за заявками )</t>
  </si>
  <si>
    <t>20%,</t>
  </si>
  <si>
    <t>Побутовий роторний газовий</t>
  </si>
  <si>
    <t>лічильник, встановлений на</t>
  </si>
  <si>
    <t>КБО</t>
  </si>
  <si>
    <t>лічильник</t>
  </si>
  <si>
    <t xml:space="preserve">Роторний газовий лічильник </t>
  </si>
  <si>
    <t>РЛ-10, РЛ-20</t>
  </si>
  <si>
    <t>4.</t>
  </si>
  <si>
    <t>Побутовий мембраний газовий</t>
  </si>
  <si>
    <t>повірки побутових газових лічильників всіх типорозмірів (за заявками)</t>
  </si>
  <si>
    <t>Лічильник КБО</t>
  </si>
  <si>
    <t>Роторний</t>
  </si>
  <si>
    <t>G-10 ;  G-20</t>
  </si>
  <si>
    <t>Мембраний лічильник</t>
  </si>
  <si>
    <t>G-1,6 - 6</t>
  </si>
  <si>
    <t>з.п.</t>
  </si>
  <si>
    <t>Мембраний</t>
  </si>
  <si>
    <t xml:space="preserve">Матеріали </t>
  </si>
  <si>
    <t>Масло насосне ВМ-4</t>
  </si>
  <si>
    <t>Техпластина 3 мм</t>
  </si>
  <si>
    <t>Роботи з повірки газового</t>
  </si>
  <si>
    <t>лічильника</t>
  </si>
  <si>
    <t>П Р О Т О К О Л  № 13</t>
  </si>
  <si>
    <t>з/п</t>
  </si>
  <si>
    <t>виміру</t>
  </si>
  <si>
    <t>По елементах</t>
  </si>
  <si>
    <t>Заміна стола</t>
  </si>
  <si>
    <t>1стіл</t>
  </si>
  <si>
    <t>Заміна стола плити "Електа"</t>
  </si>
  <si>
    <t>Заміна дверцят духової шафи</t>
  </si>
  <si>
    <t>1дв.</t>
  </si>
  <si>
    <t>Заміна балансіра дверцят Д/Ш</t>
  </si>
  <si>
    <t>1бал.</t>
  </si>
  <si>
    <t>Заміна пружини дверцят Д/Ш</t>
  </si>
  <si>
    <t>1пруж.</t>
  </si>
  <si>
    <t>Заміна скла дверцят Д/Ш</t>
  </si>
  <si>
    <t>1скло</t>
  </si>
  <si>
    <t>Заміна дужки дверцят Д/Ш</t>
  </si>
  <si>
    <t>1дужка</t>
  </si>
  <si>
    <t>Заміна дна корпусу плити</t>
  </si>
  <si>
    <t>1дно</t>
  </si>
  <si>
    <t xml:space="preserve">Заміна рампи плити </t>
  </si>
  <si>
    <t>1рампа</t>
  </si>
  <si>
    <t>Заміна електромагнитного клапану</t>
  </si>
  <si>
    <t>Д/Ш плити типу "Брест"</t>
  </si>
  <si>
    <t>1плита</t>
  </si>
  <si>
    <t>Заміна підводящих труб до</t>
  </si>
  <si>
    <t>верхніх пальників плити "Брест"</t>
  </si>
  <si>
    <t xml:space="preserve">Заміна підводящих труб до </t>
  </si>
  <si>
    <t>пальників Д/Ш плити типу "Брест"</t>
  </si>
  <si>
    <t>Заміна електроприводу до вертіла</t>
  </si>
  <si>
    <t>плити типу "Брест"</t>
  </si>
  <si>
    <t>1ел./пр.</t>
  </si>
  <si>
    <t>Заміна дверцят сушильної шафи</t>
  </si>
  <si>
    <t>2.ПРОТОЧНІ  ВОДОНАГРІВАЧІ</t>
  </si>
  <si>
    <t>Заміна газової частини блок-крану</t>
  </si>
  <si>
    <t>1г/ч</t>
  </si>
  <si>
    <t>Заміна пружини блок-крану</t>
  </si>
  <si>
    <t>Заміна блок-крану</t>
  </si>
  <si>
    <t>1б/к</t>
  </si>
  <si>
    <t>Заміна пальника</t>
  </si>
  <si>
    <t>1пальн.</t>
  </si>
  <si>
    <t>Заміна мембрани водяної частини</t>
  </si>
  <si>
    <t>блок-крану</t>
  </si>
  <si>
    <t>1мемб.</t>
  </si>
  <si>
    <t>Заміна штоку водяної частини</t>
  </si>
  <si>
    <t>1шток</t>
  </si>
  <si>
    <t>Заміна запальника</t>
  </si>
  <si>
    <t>1зап.</t>
  </si>
  <si>
    <t>Заміна біметалевої пластини</t>
  </si>
  <si>
    <t>1пласт.</t>
  </si>
  <si>
    <t>Те ж з регулюванням запальника</t>
  </si>
  <si>
    <t>Заміна теплообмінника</t>
  </si>
  <si>
    <t>1т/о</t>
  </si>
  <si>
    <t>Очищення радіатору ( теплообмін.)</t>
  </si>
  <si>
    <t>1рад.</t>
  </si>
  <si>
    <t>Ремонт електромагнитного клапану</t>
  </si>
  <si>
    <t>1клап.</t>
  </si>
  <si>
    <t>Заміна сальника газової частини</t>
  </si>
  <si>
    <t>1сальн.</t>
  </si>
  <si>
    <t>Закріплення проточного водонагр.</t>
  </si>
  <si>
    <t>1ВПГ</t>
  </si>
  <si>
    <t>Прочищення штуцера водяної част.</t>
  </si>
  <si>
    <t>1штуц.</t>
  </si>
  <si>
    <t xml:space="preserve">Відпалювання з"єднювальної </t>
  </si>
  <si>
    <t>муфти ( гайки )</t>
  </si>
  <si>
    <t>1муфта</t>
  </si>
  <si>
    <t>Розвальцювання підводящої</t>
  </si>
  <si>
    <t>( мідної ) трубки</t>
  </si>
  <si>
    <t>1трубка</t>
  </si>
  <si>
    <t>Розклепка ( заклепка ) сопла пальн.</t>
  </si>
  <si>
    <t>1сопло</t>
  </si>
  <si>
    <t>Змащення пробки блок-крану</t>
  </si>
  <si>
    <t xml:space="preserve">Прочищення запальника </t>
  </si>
  <si>
    <t>3.ЄМНІСНІ ВОДОНАГРІВАЧІ</t>
  </si>
  <si>
    <t>Заміна крану пальника АГВ</t>
  </si>
  <si>
    <t>Заміна мембрани ЕМК АГВ</t>
  </si>
  <si>
    <t>Заміна термопари водонагрівача</t>
  </si>
  <si>
    <t>1т/п</t>
  </si>
  <si>
    <t>Те ж із зняттям та встановленням</t>
  </si>
  <si>
    <t>пальника</t>
  </si>
  <si>
    <t>Заміна запальника водонагрівача</t>
  </si>
  <si>
    <t>Заміна пружини ЕМК АГВ</t>
  </si>
  <si>
    <t>Заміна сільфона блока автоматики</t>
  </si>
  <si>
    <t>1сільф.</t>
  </si>
  <si>
    <t xml:space="preserve">Прочищення отворів пальників   </t>
  </si>
  <si>
    <t>Прочищення подовжувача тяги</t>
  </si>
  <si>
    <t>1п/т</t>
  </si>
  <si>
    <t>Заміна зворотнього запобіжного</t>
  </si>
  <si>
    <t>клапану водонагрівача</t>
  </si>
  <si>
    <t>Усунення засмітнення у підводці</t>
  </si>
  <si>
    <t>до запальника водонагрівача</t>
  </si>
  <si>
    <t>Перепаювання контакту ЕМК</t>
  </si>
  <si>
    <t>Перепаювання датчику тяги до</t>
  </si>
  <si>
    <t>імпульсної трубки водонагрівача</t>
  </si>
  <si>
    <t>1дат.</t>
  </si>
  <si>
    <t>Заміна датчика тяги водонагрів.</t>
  </si>
  <si>
    <t>Заміна термопари опалюв. котла</t>
  </si>
  <si>
    <t>Те ж з регулюванням автоматики</t>
  </si>
  <si>
    <t>Заміна крана пальника котла</t>
  </si>
  <si>
    <t>Заміна автоматики АПОК-1</t>
  </si>
  <si>
    <t>1блок</t>
  </si>
  <si>
    <t>Заміна інварового стрижня термо-</t>
  </si>
  <si>
    <t>регулятора АПОК-1</t>
  </si>
  <si>
    <t>1стр.</t>
  </si>
  <si>
    <t>Заміна пружини та важілів термо-</t>
  </si>
  <si>
    <t>Заміна клапана-відсікателя АПОК-1</t>
  </si>
  <si>
    <t>Заміна мембрани клапана -</t>
  </si>
  <si>
    <t>відсікателя АПОК-1</t>
  </si>
  <si>
    <t>Прочищення імпульсних трубок</t>
  </si>
  <si>
    <t>АПОК-1</t>
  </si>
  <si>
    <t>1і/т</t>
  </si>
  <si>
    <t>Заміна датчика полум"я АПОК-1</t>
  </si>
  <si>
    <t xml:space="preserve">Чищення від сажі пальника та </t>
  </si>
  <si>
    <t>доріжок запальника АПОК-1</t>
  </si>
  <si>
    <t>і дор.</t>
  </si>
  <si>
    <t>Заміна газогорілочного пристрою</t>
  </si>
  <si>
    <t>1прист.</t>
  </si>
  <si>
    <t>Ремонт пічного полуавт. пальника</t>
  </si>
  <si>
    <t>із заміною сопла</t>
  </si>
  <si>
    <t>Заміна газового пічного пальника</t>
  </si>
  <si>
    <t>Заміна ЕМК пічного пальника</t>
  </si>
  <si>
    <t>Заміна термопари автоматики</t>
  </si>
  <si>
    <t>безпеки пічного пальника</t>
  </si>
  <si>
    <t>Заміна мембрани ЕМК пічн. пальн.</t>
  </si>
  <si>
    <t>Заміна пружини ЕМК пічн. пальн.</t>
  </si>
  <si>
    <t>Заміна крана пічного пальника</t>
  </si>
  <si>
    <t>Заміна крана пальника варочного</t>
  </si>
  <si>
    <t>котла</t>
  </si>
  <si>
    <t>Заміна пальника варочн. котла</t>
  </si>
  <si>
    <t>Переведення внутрішньобудин-</t>
  </si>
  <si>
    <t>кового газового обладнання з</t>
  </si>
  <si>
    <t>зрідженого газу на природний</t>
  </si>
  <si>
    <t>1кварт.</t>
  </si>
  <si>
    <t>Заміна будинкового регулятора</t>
  </si>
  <si>
    <t xml:space="preserve"> 1 рег.</t>
  </si>
  <si>
    <t>Ремонт будинкового регулятора</t>
  </si>
  <si>
    <t>цін на планово-технічне обслуговування газового обладнання</t>
  </si>
  <si>
    <t>комунально-побутових споживачів</t>
  </si>
  <si>
    <t>Плита газова побутова двокомфорна</t>
  </si>
  <si>
    <t>шт</t>
  </si>
  <si>
    <t xml:space="preserve"> - те ж трикомфорна</t>
  </si>
  <si>
    <t xml:space="preserve"> - те ж чотирикомфорна</t>
  </si>
  <si>
    <t xml:space="preserve"> - те ж чотирикомфорна підвищеного</t>
  </si>
  <si>
    <t xml:space="preserve">   класу з автоматикою</t>
  </si>
  <si>
    <t>Проточний водонагрівач з полуавтоматич-</t>
  </si>
  <si>
    <t>ним пристроєм</t>
  </si>
  <si>
    <t xml:space="preserve"> - те ж з автоматичним пристроєм</t>
  </si>
  <si>
    <t xml:space="preserve"> - те ж з автоматичним пристроєм та прила-</t>
  </si>
  <si>
    <t xml:space="preserve">   дом відключення </t>
  </si>
  <si>
    <t>Ємнісний водонагрівач типу АГВ</t>
  </si>
  <si>
    <t>Котел типу ВНИИСТО з автоматичним</t>
  </si>
  <si>
    <t>пристроєм</t>
  </si>
  <si>
    <t xml:space="preserve"> - те ж без автоматичного пристою</t>
  </si>
  <si>
    <t>Лабораторний пальник</t>
  </si>
  <si>
    <t xml:space="preserve"> - те ж на кожний наступний пальник</t>
  </si>
  <si>
    <t>Плита ресторанна з автоматикою з одним</t>
  </si>
  <si>
    <t>пальником</t>
  </si>
  <si>
    <t xml:space="preserve"> - те ж без автоматики з одним пальником</t>
  </si>
  <si>
    <t xml:space="preserve"> - те ж без автоматики на кожний наступний</t>
  </si>
  <si>
    <t xml:space="preserve">   пальник</t>
  </si>
  <si>
    <t>Котел варочний</t>
  </si>
  <si>
    <t>Калоріфер газовий з автоматикою</t>
  </si>
  <si>
    <t>Теплогенератор</t>
  </si>
  <si>
    <t>Котел КС з автоматикою АПОК-1</t>
  </si>
  <si>
    <t>Перевірка щільності внутрішньобудинково-</t>
  </si>
  <si>
    <t>го газопроводу - 1 квартира на стояку</t>
  </si>
  <si>
    <t xml:space="preserve"> - на кожну наступну квартиру на стояку</t>
  </si>
  <si>
    <t xml:space="preserve">Планова перевірка щільності </t>
  </si>
  <si>
    <t>газових  приладів</t>
  </si>
  <si>
    <t>Будинковий регулятор тиску</t>
  </si>
  <si>
    <t>П Р О Т О К О Л  Ц І Н  №  16</t>
  </si>
  <si>
    <t>на виконання робіт з встановлення опор</t>
  </si>
  <si>
    <t>Копання ям для встановлення стійок</t>
  </si>
  <si>
    <t>та стовпів глибиною 0,4м</t>
  </si>
  <si>
    <t>1 яма</t>
  </si>
  <si>
    <t>те ж глибиною 0,7м</t>
  </si>
  <si>
    <t>Фарбування металевих поверхонь</t>
  </si>
  <si>
    <t>суриком: сталевих труб &gt; Ф 50мм</t>
  </si>
  <si>
    <t>двічі</t>
  </si>
  <si>
    <t>м2</t>
  </si>
  <si>
    <t>Очищення металевих конструкцій від</t>
  </si>
  <si>
    <t>корозії металевими щітками</t>
  </si>
  <si>
    <t>Монтаж металевих конструкцій дрібних</t>
  </si>
  <si>
    <t>вагою до 0,1тн.</t>
  </si>
  <si>
    <t>1кг</t>
  </si>
  <si>
    <t>Встановлення опор</t>
  </si>
  <si>
    <t>Засипання вручну траншей, пазух</t>
  </si>
  <si>
    <t>котлованів та ям</t>
  </si>
  <si>
    <t>м3</t>
  </si>
  <si>
    <t>П Р О Т О К О Л   № 18</t>
  </si>
  <si>
    <t>цін на зняття на повірку побутових газових лічильників всіх типорозмірів</t>
  </si>
  <si>
    <t>та встановлення після повірки ( для населення за заявками )</t>
  </si>
  <si>
    <t xml:space="preserve">ціна </t>
  </si>
  <si>
    <t xml:space="preserve">Зняття газового лічильника </t>
  </si>
  <si>
    <t>на повірку та встановлення</t>
  </si>
  <si>
    <t>кондуктора</t>
  </si>
  <si>
    <t>Зняття кондуктора та встанов-</t>
  </si>
  <si>
    <t>лення лічильника після</t>
  </si>
  <si>
    <t>повірки</t>
  </si>
  <si>
    <t>Повторне опломбування</t>
  </si>
  <si>
    <t xml:space="preserve"> газового лічильника за заявкою </t>
  </si>
  <si>
    <t>абонента</t>
  </si>
  <si>
    <t>П Р О Т О К О Л  Ц І Н  №  19</t>
  </si>
  <si>
    <t>на земляні роботи при відключенні боржників за природний газ</t>
  </si>
  <si>
    <t>ціна без</t>
  </si>
  <si>
    <t xml:space="preserve">Розробка ґрунту вручну в траншеях </t>
  </si>
  <si>
    <r>
      <t>100 м</t>
    </r>
    <r>
      <rPr>
        <vertAlign val="superscript"/>
        <sz val="10"/>
        <rFont val="Arial Cyr"/>
        <charset val="204"/>
      </rPr>
      <t>3</t>
    </r>
  </si>
  <si>
    <t xml:space="preserve">глибиною до 2 м без кріплень з откосами </t>
  </si>
  <si>
    <t>грунту</t>
  </si>
  <si>
    <t xml:space="preserve">Засипання вручну траншей, пазух </t>
  </si>
  <si>
    <t>ПРОТОКОЛ  ЦІН  №20</t>
  </si>
  <si>
    <t>на видачу технічних умов та погодження проектної документації</t>
  </si>
  <si>
    <t>№ з/п</t>
  </si>
  <si>
    <t>Ціна       без  ПДВ,         грн.</t>
  </si>
  <si>
    <t>ПДВ,        грн.      20%</t>
  </si>
  <si>
    <t>Ціна          з ПДВ,      грн.</t>
  </si>
  <si>
    <t>Роботи, що виконуються інженерами ВТВ, ВТР та ВП</t>
  </si>
  <si>
    <t>Видача технічних умов на газифікацію підприємства, котельної, КБО</t>
  </si>
  <si>
    <t>Видача технічних умов на газифікацію населеного пункту з виїздом на місце</t>
  </si>
  <si>
    <t>Те ж без виїзду на місце</t>
  </si>
  <si>
    <t>Видача технічних умов на газифікацію житлового будинку (квартири)</t>
  </si>
  <si>
    <t>5.</t>
  </si>
  <si>
    <t>Узгодження проектів трас газопостачання до населених пунктів та великих промислових підприємств протяжністю до 1 км.</t>
  </si>
  <si>
    <t>6.</t>
  </si>
  <si>
    <t>На кожний наступний км. траси</t>
  </si>
  <si>
    <t>7.</t>
  </si>
  <si>
    <t>Узгодження проектів газопостачання житлового будинку (квартири)</t>
  </si>
  <si>
    <t>8.</t>
  </si>
  <si>
    <t>Узгодження проектів газопостачання багатоквартирних будинків</t>
  </si>
  <si>
    <t>9.</t>
  </si>
  <si>
    <t>Узгодження проектів газопостачання котельної, КБО</t>
  </si>
  <si>
    <t>10.</t>
  </si>
  <si>
    <t>Узгодження проектної документації на перші 100п.м. траси газопроводу в населеному пункті</t>
  </si>
  <si>
    <t>11.</t>
  </si>
  <si>
    <t>Те ж на кожні наступні 100 п.м.</t>
  </si>
  <si>
    <t>12.</t>
  </si>
  <si>
    <t>Узгодження прокладання комунікацій на перші 100п.м.</t>
  </si>
  <si>
    <t>13.</t>
  </si>
  <si>
    <t>14.</t>
  </si>
  <si>
    <t>Узгодження геодезичної зйомки до 100см.</t>
  </si>
  <si>
    <t>15.</t>
  </si>
  <si>
    <t>Те ж на кожні наступні 100см.</t>
  </si>
  <si>
    <t>16.</t>
  </si>
  <si>
    <t>Надання копій виконавчої документації з архіву Горгазу</t>
  </si>
  <si>
    <t>Роботи, що виконуються іншими службами</t>
  </si>
  <si>
    <t>17.</t>
  </si>
  <si>
    <t>Узгодження метрологічної частини проекту КБО та підприємств з витратими газу до 16 нм3/год</t>
  </si>
  <si>
    <t>18.</t>
  </si>
  <si>
    <t>Те ж понад 16 нм3/год</t>
  </si>
  <si>
    <t>19.</t>
  </si>
  <si>
    <t>Видача технічних умов на реконструкцію вузлів обліку природного газу промислових підприємств</t>
  </si>
  <si>
    <t>20.</t>
  </si>
  <si>
    <t>Узгодження проектів газопостачання в частині ГРП, ШРП</t>
  </si>
  <si>
    <t>21.</t>
  </si>
  <si>
    <t>Узгодження проекту в частині електрохимзахисту</t>
  </si>
  <si>
    <t>Узгодження проекту по контролю концентрацій газів в будівлях та спорудах газифікованих населених пунктів</t>
  </si>
  <si>
    <t>Видача технічних умов на реконструкцію вузла комерційного вузла обліку газу (населення та КБО)</t>
  </si>
  <si>
    <t xml:space="preserve">   П Р О Т О К О Л   Ц І Н  №  21</t>
  </si>
  <si>
    <t>цін на  перевірку якості захисного покриття трубопроводів при новому будівництві</t>
  </si>
  <si>
    <t xml:space="preserve">Контрольна перевірка якості захисного покриття </t>
  </si>
  <si>
    <t xml:space="preserve">трубопроводів на брівці траншеї, на ділянці </t>
  </si>
  <si>
    <t>довжиною до 20 м</t>
  </si>
  <si>
    <t>1 перевір.</t>
  </si>
  <si>
    <t xml:space="preserve"> - те ж 21-50 м</t>
  </si>
  <si>
    <t xml:space="preserve"> - те ж 51-100 м</t>
  </si>
  <si>
    <t xml:space="preserve"> - те ж 101-250 м</t>
  </si>
  <si>
    <t xml:space="preserve"> - те ж 251-500 м</t>
  </si>
  <si>
    <t xml:space="preserve"> - те ж на кожні наступні 100 м трубопровода понад 500 м</t>
  </si>
  <si>
    <t xml:space="preserve">трубопроводу, покладеного в траншею, на ділянці </t>
  </si>
  <si>
    <t xml:space="preserve">трубопроводу, покладеного в траншею й присипаного </t>
  </si>
  <si>
    <t xml:space="preserve"> ґрунтом на 20-30 см, на ділянці довжиною до 20 м</t>
  </si>
  <si>
    <t>П Р О Т О К О Л  Ц І Н  №  22</t>
  </si>
  <si>
    <t xml:space="preserve">На проведення експертизи побутових мембранних газових лічильників </t>
  </si>
  <si>
    <t>всіх типорозмірів</t>
  </si>
  <si>
    <t xml:space="preserve">Повірка побутового мембранного </t>
  </si>
  <si>
    <t>газового лічильника</t>
  </si>
  <si>
    <t xml:space="preserve">проведення експертизи побутових мембранних газових лічильників всіх типорозмірів </t>
  </si>
  <si>
    <t>Підстава</t>
  </si>
  <si>
    <t>П Р О Т О К О Л    Ц І Н   №  25</t>
  </si>
  <si>
    <t>на монтажні роботи на внутрішніх газопроводах при новому будівництві</t>
  </si>
  <si>
    <t>з ПДВ</t>
  </si>
  <si>
    <t>Врізання штуцером під газом в діючі</t>
  </si>
  <si>
    <t xml:space="preserve">сталеві газопроводи низького тиску </t>
  </si>
  <si>
    <t xml:space="preserve">до 4,9 кПа із зниженням тиску </t>
  </si>
  <si>
    <t>(у точці приєднання)</t>
  </si>
  <si>
    <t>Ф до 70мм</t>
  </si>
  <si>
    <t>Пневматичне випробування газопроводів</t>
  </si>
  <si>
    <t>неоцинкованих труб Ф 15-40 мм</t>
  </si>
  <si>
    <t>Укладання сталевих водопровідних труб</t>
  </si>
  <si>
    <t xml:space="preserve">із гідравличним випробуванням </t>
  </si>
  <si>
    <t xml:space="preserve"> - Ф 75 мм</t>
  </si>
  <si>
    <t>Встановлення фланцевих вентилів, засу-</t>
  </si>
  <si>
    <t>прохідних на трубопроводах зі сталевих</t>
  </si>
  <si>
    <t>Встановлення квартирного газового</t>
  </si>
  <si>
    <t>Установлення водопідігрівників ємкісних</t>
  </si>
  <si>
    <t>місткістю до 1 куб.м.</t>
  </si>
  <si>
    <t>Те ж до 2 куб.м.</t>
  </si>
  <si>
    <t>Те ж до 4 куб.м.</t>
  </si>
  <si>
    <t>Те ж до 6 куб.м.</t>
  </si>
  <si>
    <t>Встановлення газових плит:</t>
  </si>
  <si>
    <t xml:space="preserve"> - побутова двохконфоркова</t>
  </si>
  <si>
    <t xml:space="preserve"> - побутова чотирьохконфоркова</t>
  </si>
  <si>
    <t>Встановлення водонагрівників:</t>
  </si>
  <si>
    <t xml:space="preserve"> - проточного</t>
  </si>
  <si>
    <t xml:space="preserve"> - ємкісного</t>
  </si>
  <si>
    <t>Встановлення фасонних частин:</t>
  </si>
  <si>
    <t>чавунних Ф 50-100 мм</t>
  </si>
  <si>
    <t>сталевих зварних Ф 100 мм</t>
  </si>
  <si>
    <t xml:space="preserve"> - Ф більше 40 мм</t>
  </si>
  <si>
    <t>Встановлення конвекторів</t>
  </si>
  <si>
    <t>100кВт</t>
  </si>
  <si>
    <t>Встановлення регулятора тиску газу</t>
  </si>
  <si>
    <t xml:space="preserve"> Ф 50 мм</t>
  </si>
  <si>
    <t xml:space="preserve"> Ф 100 мм</t>
  </si>
  <si>
    <t>Встановлення продувного пристрою</t>
  </si>
  <si>
    <t>та стовпів глибиною 0,7м</t>
  </si>
  <si>
    <t>100м3</t>
  </si>
  <si>
    <t>Монтаж металевих конструкцій</t>
  </si>
  <si>
    <t>дрібних вагою до 0,1 т</t>
  </si>
  <si>
    <t>Опори під трубопроводи</t>
  </si>
  <si>
    <t>Грунтування металевих поверхонь</t>
  </si>
  <si>
    <t>Фарбування металевих огрунтованих</t>
  </si>
  <si>
    <t>поверхонь</t>
  </si>
  <si>
    <t xml:space="preserve">Укладання сталевих водопровідних </t>
  </si>
  <si>
    <t>труб із пневматичним випробуванням</t>
  </si>
  <si>
    <t xml:space="preserve">П Р О Т О К О Л  № 27 </t>
  </si>
  <si>
    <t xml:space="preserve">ціни на проведення робіт з технічного обслуговування внутрішніх газопроводів </t>
  </si>
  <si>
    <t xml:space="preserve">і газового обладнання житлових многоквартирних будинків </t>
  </si>
  <si>
    <t>Технічне обстеження газопроводів на сходових клітках</t>
  </si>
  <si>
    <t>довжина газопроводу до 20п.м.</t>
  </si>
  <si>
    <t>п.м</t>
  </si>
  <si>
    <t>21-50</t>
  </si>
  <si>
    <t>51-100</t>
  </si>
  <si>
    <t>Перевірка футляру на зовнішній стіні  будинку на щільність</t>
  </si>
  <si>
    <t>пер.</t>
  </si>
  <si>
    <t>ним пристроєм импортного виробництва та бездимоходний</t>
  </si>
  <si>
    <t xml:space="preserve">Технічне обстеження надземної частини </t>
  </si>
  <si>
    <t xml:space="preserve"> - газопроводу - вводу</t>
  </si>
  <si>
    <t xml:space="preserve"> довжина газопроводу до 20 </t>
  </si>
  <si>
    <t>101-120</t>
  </si>
  <si>
    <t>121-150</t>
  </si>
  <si>
    <t>151-200</t>
  </si>
  <si>
    <t>- відключаючий пристрій</t>
  </si>
  <si>
    <t>кран</t>
  </si>
  <si>
    <t>електроізолюючий фланец</t>
  </si>
  <si>
    <t xml:space="preserve">засувка </t>
  </si>
  <si>
    <t>Перевірка наявності витоків газу в відключаючих</t>
  </si>
  <si>
    <r>
      <t>пристроях та різьбових фланцевих з</t>
    </r>
    <r>
      <rPr>
        <sz val="10"/>
        <rFont val="Calibri"/>
        <family val="2"/>
        <charset val="204"/>
      </rPr>
      <t>’</t>
    </r>
    <r>
      <rPr>
        <sz val="10"/>
        <rFont val="Arial Cyr"/>
        <charset val="204"/>
      </rPr>
      <t>єднаннях</t>
    </r>
  </si>
  <si>
    <t>діаметр газопроводу, мм</t>
  </si>
  <si>
    <r>
      <t>1 з</t>
    </r>
    <r>
      <rPr>
        <sz val="10"/>
        <rFont val="Calibri"/>
        <family val="2"/>
        <charset val="204"/>
      </rPr>
      <t>’</t>
    </r>
    <r>
      <rPr>
        <sz val="10"/>
        <rFont val="Arial Cyr"/>
        <charset val="204"/>
      </rPr>
      <t>єд</t>
    </r>
  </si>
  <si>
    <t>50 та більше</t>
  </si>
  <si>
    <t>при роботі з приставної драбини</t>
  </si>
  <si>
    <r>
      <t>Усунення витоків газу на різьбових з</t>
    </r>
    <r>
      <rPr>
        <sz val="10"/>
        <rFont val="Calibri"/>
        <family val="2"/>
        <charset val="204"/>
      </rPr>
      <t>’</t>
    </r>
    <r>
      <rPr>
        <sz val="10"/>
        <rFont val="Arial Cyr"/>
        <charset val="204"/>
      </rPr>
      <t xml:space="preserve">єднаннях </t>
    </r>
  </si>
  <si>
    <t>газопроводів, діаметр мм</t>
  </si>
  <si>
    <t>до 20</t>
  </si>
  <si>
    <t>21-40</t>
  </si>
  <si>
    <t>41-60</t>
  </si>
  <si>
    <t>Технічне обслуговування відключаючих пристроїв</t>
  </si>
  <si>
    <t>на надземному газопроводі, сходових клітках</t>
  </si>
  <si>
    <t xml:space="preserve">засувка діаметром до 100 мм </t>
  </si>
  <si>
    <t xml:space="preserve"> - при роботі з приставної драбини</t>
  </si>
  <si>
    <t>- кран (нормальні умови)</t>
  </si>
  <si>
    <t>до 50 мм</t>
  </si>
  <si>
    <t>51-86</t>
  </si>
  <si>
    <t>- кран (на висоті з приставної драбини)</t>
  </si>
  <si>
    <t>Перевірка щільності газопроводів в сходових</t>
  </si>
  <si>
    <t xml:space="preserve">клітках шляхом огляду та обмилювання </t>
  </si>
  <si>
    <t xml:space="preserve"> довжина газопроводу до 20  п.м.</t>
  </si>
  <si>
    <t>п.м.</t>
  </si>
  <si>
    <t xml:space="preserve">Фарбування раніш пофарбованих надземних </t>
  </si>
  <si>
    <t>газопроводів</t>
  </si>
  <si>
    <t xml:space="preserve"> - один шар фарбування (нормальні умови)</t>
  </si>
  <si>
    <r>
      <t>м</t>
    </r>
    <r>
      <rPr>
        <sz val="10"/>
        <rFont val="Calibri"/>
        <family val="2"/>
        <charset val="204"/>
      </rPr>
      <t>²</t>
    </r>
  </si>
  <si>
    <t xml:space="preserve"> - два шару фарбування</t>
  </si>
  <si>
    <t xml:space="preserve"> - один шар фарбування (незручні умови)</t>
  </si>
  <si>
    <t xml:space="preserve">Заміна відключаючих пристроїв (кранів) </t>
  </si>
  <si>
    <t>б) при незручних  умовах праці</t>
  </si>
  <si>
    <t>100 м</t>
  </si>
  <si>
    <t>Пуск газу в газове обладнання житлового будинку</t>
  </si>
  <si>
    <t>до 5 приладів на стояку</t>
  </si>
  <si>
    <t>6-10</t>
  </si>
  <si>
    <t>11-15</t>
  </si>
  <si>
    <t>більш 15</t>
  </si>
  <si>
    <t>Відключення житлового будинку  від газопостачання</t>
  </si>
  <si>
    <t xml:space="preserve"> без заглушки</t>
  </si>
  <si>
    <t>1 відкл.</t>
  </si>
  <si>
    <t>з приставної драбини</t>
  </si>
  <si>
    <t>Технічне огляд наздемних ввідних газопроводів  та  відключаючих пристроїв</t>
  </si>
  <si>
    <t>1 буд.</t>
  </si>
  <si>
    <t>Технічний огляд  домового комбінованого регулятору тиску</t>
  </si>
  <si>
    <t>1рег.</t>
  </si>
  <si>
    <t>Технічне обслуговування домових комбінованих регуляторів</t>
  </si>
  <si>
    <t>тиску іноземного та вітчизняного виробництва</t>
  </si>
  <si>
    <t>1 рег</t>
  </si>
  <si>
    <t xml:space="preserve">проточних </t>
  </si>
  <si>
    <t xml:space="preserve">ємкісних </t>
  </si>
  <si>
    <t xml:space="preserve"> кожні наступні 100 м</t>
  </si>
  <si>
    <t>1 опрес.</t>
  </si>
  <si>
    <t>20.03.2018р.</t>
  </si>
  <si>
    <t>20.03.2018 р.</t>
  </si>
  <si>
    <t xml:space="preserve"> - засувка від Ф 151 мм до 300 мм</t>
  </si>
  <si>
    <t xml:space="preserve"> - засувка від Ф 301 мм до 500 мм</t>
  </si>
  <si>
    <t xml:space="preserve"> - засувка від Ф 501 мм до 700 мм</t>
  </si>
  <si>
    <t xml:space="preserve"> - провітрювання газового колодязя</t>
  </si>
  <si>
    <t>1 кол.</t>
  </si>
  <si>
    <t>газопровод середнього і високого тиску:</t>
  </si>
  <si>
    <t xml:space="preserve"> -колодязь з лінзовим компенсатором</t>
  </si>
  <si>
    <t xml:space="preserve">                                                           Ф 32 мм</t>
  </si>
  <si>
    <t xml:space="preserve">                                                           Ф 40 мм</t>
  </si>
  <si>
    <t xml:space="preserve">                 G 400 - G600</t>
  </si>
  <si>
    <t xml:space="preserve">                 Курс-01  G 16 - G 100</t>
  </si>
  <si>
    <t xml:space="preserve">Курс-01  G 160 - G250 </t>
  </si>
  <si>
    <t xml:space="preserve">Запроваджується з 20.03.2018р.    </t>
  </si>
  <si>
    <t>Запроваджується з 20.03.2018р.</t>
  </si>
  <si>
    <t>Пломба (3 щт.)</t>
  </si>
  <si>
    <t>Запроваджується з  20.03.2018р.</t>
  </si>
  <si>
    <t>01.05.2018р.</t>
  </si>
  <si>
    <t>П Р О Т О К О Л  № 14   (і)</t>
  </si>
  <si>
    <t>Планово- технічне обслуговування</t>
  </si>
  <si>
    <t>Опалювальна піч з автоматичним пристроєм</t>
  </si>
  <si>
    <t xml:space="preserve"> - те ж без автоматичного пристрою</t>
  </si>
  <si>
    <t>Кип"ятильник</t>
  </si>
  <si>
    <t>Пальник інфрочервоного випромінювання</t>
  </si>
  <si>
    <t xml:space="preserve"> - те ж без автоматики</t>
  </si>
  <si>
    <t>Котел типу КПГ-250 НГ</t>
  </si>
  <si>
    <t>Спецпальники</t>
  </si>
  <si>
    <t>Перевірка щільності внутрішньобудинкового газопроводу</t>
  </si>
  <si>
    <t>Опалювальна піч з автомат. пристроєм</t>
  </si>
  <si>
    <t>шт.</t>
  </si>
</sst>
</file>

<file path=xl/styles.xml><?xml version="1.0" encoding="utf-8"?>
<styleSheet xmlns="http://schemas.openxmlformats.org/spreadsheetml/2006/main">
  <numFmts count="3">
    <numFmt numFmtId="6" formatCode="#,##0&quot;р.&quot;;[Red]\-#,##0&quot;р.&quot;"/>
    <numFmt numFmtId="164" formatCode="d/m;@"/>
    <numFmt numFmtId="165" formatCode="0.000"/>
  </numFmts>
  <fonts count="29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1"/>
      <name val="Arial Cyr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b/>
      <i/>
      <sz val="11"/>
      <name val="Arial Cyr"/>
      <charset val="204"/>
    </font>
    <font>
      <u/>
      <sz val="10"/>
      <name val="Arial Cyr"/>
      <charset val="204"/>
    </font>
    <font>
      <sz val="11"/>
      <name val="Arial Cyr"/>
      <charset val="204"/>
    </font>
    <font>
      <vertAlign val="superscript"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0"/>
      <name val="Arial Cyr"/>
      <family val="2"/>
      <charset val="204"/>
    </font>
    <font>
      <b/>
      <u/>
      <sz val="11"/>
      <name val="Arial Cyr"/>
      <family val="2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9"/>
      <name val="Arial Cyr"/>
      <family val="2"/>
      <charset val="204"/>
    </font>
    <font>
      <u/>
      <sz val="10"/>
      <name val="Arial Cyr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i/>
      <u/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555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quotePrefix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2" fontId="1" fillId="0" borderId="10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Continuous"/>
    </xf>
    <xf numFmtId="0" fontId="0" fillId="0" borderId="10" xfId="0" applyBorder="1"/>
    <xf numFmtId="0" fontId="0" fillId="0" borderId="13" xfId="0" applyBorder="1" applyAlignment="1">
      <alignment horizontal="centerContinuous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14" xfId="0" applyBorder="1"/>
    <xf numFmtId="0" fontId="0" fillId="0" borderId="10" xfId="0" applyFill="1" applyBorder="1"/>
    <xf numFmtId="0" fontId="0" fillId="0" borderId="15" xfId="0" applyBorder="1" applyAlignment="1">
      <alignment horizontal="centerContinuous"/>
    </xf>
    <xf numFmtId="0" fontId="0" fillId="0" borderId="16" xfId="0" applyFill="1" applyBorder="1"/>
    <xf numFmtId="2" fontId="1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1" fillId="0" borderId="0" xfId="0" quotePrefix="1" applyFont="1" applyAlignment="1">
      <alignment horizontal="centerContinuous"/>
    </xf>
    <xf numFmtId="6" fontId="0" fillId="0" borderId="0" xfId="0" applyNumberFormat="1"/>
    <xf numFmtId="0" fontId="1" fillId="0" borderId="1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quotePrefix="1" applyBorder="1" applyAlignment="1">
      <alignment horizontal="left"/>
    </xf>
    <xf numFmtId="0" fontId="0" fillId="0" borderId="12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0" fontId="0" fillId="0" borderId="19" xfId="0" quotePrefix="1" applyBorder="1" applyAlignment="1">
      <alignment horizontal="left"/>
    </xf>
    <xf numFmtId="0" fontId="0" fillId="0" borderId="19" xfId="0" applyBorder="1" applyAlignment="1">
      <alignment horizontal="centerContinuous"/>
    </xf>
    <xf numFmtId="2" fontId="1" fillId="0" borderId="10" xfId="0" applyNumberFormat="1" applyFont="1" applyBorder="1"/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centerContinuous"/>
    </xf>
    <xf numFmtId="2" fontId="1" fillId="0" borderId="23" xfId="0" applyNumberFormat="1" applyFont="1" applyBorder="1"/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centerContinuous"/>
    </xf>
    <xf numFmtId="0" fontId="0" fillId="0" borderId="13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3" xfId="0" applyFill="1" applyBorder="1" applyAlignment="1">
      <alignment horizontal="centerContinuous"/>
    </xf>
    <xf numFmtId="2" fontId="1" fillId="0" borderId="10" xfId="0" applyNumberFormat="1" applyFont="1" applyFill="1" applyBorder="1"/>
    <xf numFmtId="0" fontId="0" fillId="0" borderId="13" xfId="0" applyFill="1" applyBorder="1"/>
    <xf numFmtId="0" fontId="0" fillId="0" borderId="13" xfId="0" quotePrefix="1" applyFill="1" applyBorder="1" applyAlignment="1">
      <alignment horizontal="left"/>
    </xf>
    <xf numFmtId="0" fontId="7" fillId="0" borderId="10" xfId="0" applyFon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5" fillId="0" borderId="0" xfId="0" applyFont="1" applyFill="1"/>
    <xf numFmtId="0" fontId="0" fillId="0" borderId="24" xfId="0" applyBorder="1" applyAlignment="1">
      <alignment horizontal="center"/>
    </xf>
    <xf numFmtId="49" fontId="0" fillId="0" borderId="15" xfId="0" applyNumberFormat="1" applyBorder="1" applyAlignment="1">
      <alignment horizontal="left"/>
    </xf>
    <xf numFmtId="0" fontId="0" fillId="0" borderId="16" xfId="0" applyBorder="1" applyAlignment="1">
      <alignment horizontal="centerContinuous"/>
    </xf>
    <xf numFmtId="2" fontId="1" fillId="0" borderId="16" xfId="0" applyNumberFormat="1" applyFont="1" applyBorder="1"/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quotePrefix="1" applyFont="1" applyAlignment="1">
      <alignment horizontal="left"/>
    </xf>
    <xf numFmtId="0" fontId="2" fillId="0" borderId="0" xfId="0" applyFont="1"/>
    <xf numFmtId="0" fontId="8" fillId="0" borderId="0" xfId="0" applyFont="1" applyFill="1"/>
    <xf numFmtId="49" fontId="0" fillId="0" borderId="0" xfId="0" applyNumberFormat="1" applyAlignment="1"/>
    <xf numFmtId="0" fontId="0" fillId="0" borderId="26" xfId="0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0" fillId="0" borderId="28" xfId="0" applyBorder="1"/>
    <xf numFmtId="0" fontId="1" fillId="0" borderId="28" xfId="0" applyFont="1" applyBorder="1" applyAlignment="1">
      <alignment horizontal="centerContinuous"/>
    </xf>
    <xf numFmtId="0" fontId="0" fillId="0" borderId="27" xfId="0" applyBorder="1"/>
    <xf numFmtId="0" fontId="9" fillId="0" borderId="27" xfId="0" applyFont="1" applyBorder="1"/>
    <xf numFmtId="0" fontId="0" fillId="0" borderId="27" xfId="0" quotePrefix="1" applyBorder="1" applyAlignment="1">
      <alignment horizontal="left"/>
    </xf>
    <xf numFmtId="2" fontId="1" fillId="0" borderId="27" xfId="0" applyNumberFormat="1" applyFont="1" applyBorder="1"/>
    <xf numFmtId="2" fontId="0" fillId="0" borderId="27" xfId="0" applyNumberFormat="1" applyBorder="1"/>
    <xf numFmtId="0" fontId="0" fillId="0" borderId="27" xfId="0" applyFill="1" applyBorder="1"/>
    <xf numFmtId="2" fontId="1" fillId="0" borderId="27" xfId="0" applyNumberFormat="1" applyFont="1" applyFill="1" applyBorder="1"/>
    <xf numFmtId="2" fontId="0" fillId="0" borderId="27" xfId="0" applyNumberFormat="1" applyFill="1" applyBorder="1"/>
    <xf numFmtId="0" fontId="9" fillId="0" borderId="27" xfId="0" quotePrefix="1" applyFont="1" applyFill="1" applyBorder="1" applyAlignment="1">
      <alignment horizontal="left"/>
    </xf>
    <xf numFmtId="0" fontId="9" fillId="0" borderId="27" xfId="0" applyFont="1" applyFill="1" applyBorder="1"/>
    <xf numFmtId="0" fontId="0" fillId="0" borderId="27" xfId="0" quotePrefix="1" applyFill="1" applyBorder="1" applyAlignment="1">
      <alignment horizontal="left"/>
    </xf>
    <xf numFmtId="2" fontId="0" fillId="0" borderId="28" xfId="0" applyNumberFormat="1" applyBorder="1"/>
    <xf numFmtId="2" fontId="0" fillId="0" borderId="0" xfId="0" applyNumberFormat="1" applyBorder="1"/>
    <xf numFmtId="0" fontId="2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29" xfId="0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Border="1" applyAlignment="1">
      <alignment horizontal="left"/>
    </xf>
    <xf numFmtId="2" fontId="0" fillId="0" borderId="12" xfId="0" applyNumberFormat="1" applyFont="1" applyBorder="1" applyAlignment="1">
      <alignment horizontal="centerContinuous"/>
    </xf>
    <xf numFmtId="0" fontId="0" fillId="0" borderId="11" xfId="0" applyBorder="1" applyAlignment="1">
      <alignment horizontal="center"/>
    </xf>
    <xf numFmtId="2" fontId="0" fillId="0" borderId="10" xfId="0" applyNumberFormat="1" applyFont="1" applyBorder="1" applyAlignment="1">
      <alignment horizontal="centerContinuous"/>
    </xf>
    <xf numFmtId="2" fontId="0" fillId="0" borderId="10" xfId="0" applyNumberFormat="1" applyBorder="1" applyAlignment="1">
      <alignment horizontal="center"/>
    </xf>
    <xf numFmtId="0" fontId="0" fillId="0" borderId="13" xfId="0" quotePrefix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ill="1" applyBorder="1" applyAlignment="1">
      <alignment horizontal="left"/>
    </xf>
    <xf numFmtId="2" fontId="0" fillId="0" borderId="13" xfId="0" applyNumberFormat="1" applyBorder="1" applyAlignment="1">
      <alignment horizontal="center"/>
    </xf>
    <xf numFmtId="49" fontId="0" fillId="0" borderId="10" xfId="0" applyNumberFormat="1" applyFill="1" applyBorder="1" applyAlignment="1">
      <alignment horizontal="left"/>
    </xf>
    <xf numFmtId="49" fontId="0" fillId="0" borderId="10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6" xfId="0" applyFont="1" applyBorder="1"/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right"/>
    </xf>
    <xf numFmtId="0" fontId="13" fillId="0" borderId="0" xfId="0" applyFont="1"/>
    <xf numFmtId="0" fontId="12" fillId="0" borderId="26" xfId="0" applyFont="1" applyBorder="1" applyAlignment="1">
      <alignment horizontal="centerContinuous"/>
    </xf>
    <xf numFmtId="0" fontId="13" fillId="0" borderId="26" xfId="0" applyFont="1" applyBorder="1"/>
    <xf numFmtId="0" fontId="12" fillId="0" borderId="27" xfId="0" applyFont="1" applyBorder="1" applyAlignment="1">
      <alignment horizontal="centerContinuous"/>
    </xf>
    <xf numFmtId="9" fontId="12" fillId="0" borderId="27" xfId="0" applyNumberFormat="1" applyFont="1" applyBorder="1" applyAlignment="1">
      <alignment horizontal="centerContinuous"/>
    </xf>
    <xf numFmtId="0" fontId="12" fillId="0" borderId="28" xfId="0" applyFont="1" applyBorder="1" applyAlignment="1">
      <alignment horizontal="centerContinuous"/>
    </xf>
    <xf numFmtId="0" fontId="12" fillId="0" borderId="28" xfId="0" applyFont="1" applyBorder="1"/>
    <xf numFmtId="0" fontId="12" fillId="0" borderId="27" xfId="0" applyFont="1" applyBorder="1"/>
    <xf numFmtId="2" fontId="12" fillId="0" borderId="27" xfId="0" applyNumberFormat="1" applyFont="1" applyBorder="1"/>
    <xf numFmtId="0" fontId="14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16" fillId="0" borderId="35" xfId="0" applyFont="1" applyBorder="1"/>
    <xf numFmtId="0" fontId="14" fillId="0" borderId="36" xfId="0" applyFont="1" applyBorder="1"/>
    <xf numFmtId="0" fontId="0" fillId="0" borderId="26" xfId="0" applyBorder="1" applyAlignment="1">
      <alignment horizontal="center"/>
    </xf>
    <xf numFmtId="0" fontId="10" fillId="0" borderId="26" xfId="0" applyFont="1" applyBorder="1" applyAlignment="1">
      <alignment horizontal="centerContinuous"/>
    </xf>
    <xf numFmtId="0" fontId="14" fillId="0" borderId="37" xfId="0" applyFont="1" applyBorder="1" applyAlignment="1">
      <alignment horizontal="centerContinuous"/>
    </xf>
    <xf numFmtId="0" fontId="0" fillId="0" borderId="27" xfId="0" applyBorder="1" applyAlignment="1">
      <alignment horizontal="center"/>
    </xf>
    <xf numFmtId="0" fontId="10" fillId="0" borderId="27" xfId="0" applyFont="1" applyBorder="1" applyAlignment="1">
      <alignment horizontal="centerContinuous"/>
    </xf>
    <xf numFmtId="0" fontId="10" fillId="0" borderId="27" xfId="0" applyFon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14" fillId="0" borderId="38" xfId="0" applyFont="1" applyBorder="1"/>
    <xf numFmtId="0" fontId="0" fillId="0" borderId="28" xfId="0" applyBorder="1" applyAlignment="1">
      <alignment horizontal="center"/>
    </xf>
    <xf numFmtId="0" fontId="10" fillId="0" borderId="28" xfId="0" applyFont="1" applyBorder="1" applyAlignment="1">
      <alignment horizontal="centerContinuous"/>
    </xf>
    <xf numFmtId="0" fontId="14" fillId="0" borderId="37" xfId="0" applyFont="1" applyBorder="1"/>
    <xf numFmtId="0" fontId="14" fillId="0" borderId="27" xfId="0" quotePrefix="1" applyFont="1" applyBorder="1" applyAlignment="1">
      <alignment horizontal="left"/>
    </xf>
    <xf numFmtId="0" fontId="14" fillId="0" borderId="26" xfId="0" quotePrefix="1" applyFont="1" applyBorder="1" applyAlignment="1">
      <alignment horizontal="left"/>
    </xf>
    <xf numFmtId="0" fontId="10" fillId="0" borderId="37" xfId="0" applyFont="1" applyBorder="1"/>
    <xf numFmtId="2" fontId="10" fillId="0" borderId="37" xfId="0" applyNumberFormat="1" applyFont="1" applyBorder="1"/>
    <xf numFmtId="0" fontId="14" fillId="0" borderId="37" xfId="0" quotePrefix="1" applyFont="1" applyBorder="1" applyAlignment="1">
      <alignment horizontal="left"/>
    </xf>
    <xf numFmtId="0" fontId="14" fillId="0" borderId="27" xfId="0" applyFont="1" applyBorder="1" applyAlignment="1">
      <alignment horizontal="center"/>
    </xf>
    <xf numFmtId="164" fontId="14" fillId="0" borderId="37" xfId="0" applyNumberFormat="1" applyFont="1" applyBorder="1" applyAlignment="1">
      <alignment horizontal="left"/>
    </xf>
    <xf numFmtId="0" fontId="0" fillId="0" borderId="27" xfId="0" applyBorder="1" applyAlignment="1">
      <alignment horizontal="left"/>
    </xf>
    <xf numFmtId="164" fontId="14" fillId="0" borderId="38" xfId="0" applyNumberFormat="1" applyFont="1" applyBorder="1" applyAlignment="1">
      <alignment horizontal="left"/>
    </xf>
    <xf numFmtId="0" fontId="14" fillId="0" borderId="28" xfId="0" applyFont="1" applyBorder="1" applyAlignment="1">
      <alignment horizontal="center"/>
    </xf>
    <xf numFmtId="2" fontId="10" fillId="0" borderId="38" xfId="0" applyNumberFormat="1" applyFont="1" applyBorder="1"/>
    <xf numFmtId="164" fontId="14" fillId="0" borderId="0" xfId="0" applyNumberFormat="1" applyFont="1" applyBorder="1" applyAlignment="1">
      <alignment horizontal="left"/>
    </xf>
    <xf numFmtId="2" fontId="2" fillId="0" borderId="0" xfId="0" applyNumberFormat="1" applyFont="1" applyBorder="1"/>
    <xf numFmtId="0" fontId="17" fillId="0" borderId="0" xfId="0" applyFont="1"/>
    <xf numFmtId="0" fontId="0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6" fillId="0" borderId="27" xfId="0" applyFont="1" applyBorder="1" applyAlignment="1">
      <alignment horizontal="center"/>
    </xf>
    <xf numFmtId="0" fontId="16" fillId="0" borderId="26" xfId="0" applyFont="1" applyBorder="1"/>
    <xf numFmtId="0" fontId="16" fillId="0" borderId="28" xfId="0" applyFont="1" applyBorder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0" fillId="0" borderId="35" xfId="0" applyBorder="1" applyAlignment="1">
      <alignment horizontal="centerContinuous"/>
    </xf>
    <xf numFmtId="0" fontId="16" fillId="0" borderId="3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6" fillId="0" borderId="27" xfId="0" applyFont="1" applyBorder="1"/>
    <xf numFmtId="0" fontId="16" fillId="0" borderId="37" xfId="0" applyFont="1" applyBorder="1"/>
    <xf numFmtId="0" fontId="16" fillId="0" borderId="27" xfId="0" applyFont="1" applyFill="1" applyBorder="1" applyAlignment="1">
      <alignment horizontal="center"/>
    </xf>
    <xf numFmtId="0" fontId="16" fillId="0" borderId="26" xfId="0" quotePrefix="1" applyFont="1" applyFill="1" applyBorder="1" applyAlignment="1">
      <alignment horizontal="left"/>
    </xf>
    <xf numFmtId="2" fontId="18" fillId="0" borderId="27" xfId="0" applyNumberFormat="1" applyFont="1" applyFill="1" applyBorder="1"/>
    <xf numFmtId="2" fontId="18" fillId="0" borderId="37" xfId="0" applyNumberFormat="1" applyFont="1" applyFill="1" applyBorder="1"/>
    <xf numFmtId="0" fontId="16" fillId="0" borderId="0" xfId="0" applyFont="1" applyFill="1"/>
    <xf numFmtId="0" fontId="16" fillId="0" borderId="27" xfId="0" applyFont="1" applyFill="1" applyBorder="1"/>
    <xf numFmtId="2" fontId="16" fillId="0" borderId="27" xfId="0" applyNumberFormat="1" applyFont="1" applyFill="1" applyBorder="1"/>
    <xf numFmtId="0" fontId="16" fillId="0" borderId="37" xfId="0" applyFont="1" applyFill="1" applyBorder="1"/>
    <xf numFmtId="2" fontId="16" fillId="0" borderId="37" xfId="0" applyNumberFormat="1" applyFont="1" applyFill="1" applyBorder="1"/>
    <xf numFmtId="0" fontId="16" fillId="0" borderId="27" xfId="0" quotePrefix="1" applyFont="1" applyFill="1" applyBorder="1" applyAlignment="1">
      <alignment horizontal="left"/>
    </xf>
    <xf numFmtId="0" fontId="16" fillId="0" borderId="27" xfId="0" applyFont="1" applyFill="1" applyBorder="1" applyAlignment="1">
      <alignment horizontal="left"/>
    </xf>
    <xf numFmtId="2" fontId="1" fillId="0" borderId="37" xfId="0" applyNumberFormat="1" applyFont="1" applyFill="1" applyBorder="1"/>
    <xf numFmtId="0" fontId="16" fillId="0" borderId="27" xfId="0" quotePrefix="1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2" fontId="16" fillId="0" borderId="27" xfId="0" applyNumberFormat="1" applyFont="1" applyBorder="1"/>
    <xf numFmtId="2" fontId="18" fillId="0" borderId="27" xfId="0" applyNumberFormat="1" applyFont="1" applyBorder="1"/>
    <xf numFmtId="2" fontId="1" fillId="0" borderId="37" xfId="0" applyNumberFormat="1" applyFont="1" applyBorder="1"/>
    <xf numFmtId="2" fontId="18" fillId="0" borderId="37" xfId="0" applyNumberFormat="1" applyFont="1" applyBorder="1"/>
    <xf numFmtId="0" fontId="16" fillId="0" borderId="27" xfId="0" applyFont="1" applyBorder="1" applyAlignment="1">
      <alignment horizontal="right"/>
    </xf>
    <xf numFmtId="2" fontId="5" fillId="0" borderId="27" xfId="0" applyNumberFormat="1" applyFont="1" applyBorder="1"/>
    <xf numFmtId="2" fontId="5" fillId="0" borderId="37" xfId="0" applyNumberFormat="1" applyFont="1" applyBorder="1"/>
    <xf numFmtId="0" fontId="18" fillId="0" borderId="27" xfId="0" applyNumberFormat="1" applyFont="1" applyBorder="1"/>
    <xf numFmtId="0" fontId="16" fillId="0" borderId="28" xfId="0" applyFont="1" applyBorder="1"/>
    <xf numFmtId="2" fontId="16" fillId="0" borderId="28" xfId="0" applyNumberFormat="1" applyFont="1" applyBorder="1"/>
    <xf numFmtId="0" fontId="16" fillId="0" borderId="38" xfId="0" applyFont="1" applyBorder="1"/>
    <xf numFmtId="0" fontId="10" fillId="0" borderId="0" xfId="0" applyFont="1" applyAlignment="1">
      <alignment horizontal="centerContinuous"/>
    </xf>
    <xf numFmtId="2" fontId="0" fillId="0" borderId="0" xfId="0" applyNumberFormat="1"/>
    <xf numFmtId="0" fontId="0" fillId="0" borderId="2" xfId="0" applyFont="1" applyBorder="1" applyAlignment="1">
      <alignment horizontal="center"/>
    </xf>
    <xf numFmtId="9" fontId="0" fillId="0" borderId="4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2" xfId="0" applyFont="1" applyBorder="1"/>
    <xf numFmtId="0" fontId="0" fillId="0" borderId="30" xfId="0" applyBorder="1" applyAlignment="1">
      <alignment horizontal="centerContinuous"/>
    </xf>
    <xf numFmtId="0" fontId="0" fillId="0" borderId="4" xfId="0" quotePrefix="1" applyBorder="1" applyAlignment="1">
      <alignment horizontal="left"/>
    </xf>
    <xf numFmtId="0" fontId="0" fillId="0" borderId="0" xfId="0" quotePrefix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10" xfId="0" applyFont="1" applyBorder="1"/>
    <xf numFmtId="0" fontId="0" fillId="0" borderId="41" xfId="0" applyBorder="1"/>
    <xf numFmtId="0" fontId="0" fillId="0" borderId="42" xfId="0" applyBorder="1"/>
    <xf numFmtId="0" fontId="1" fillId="0" borderId="0" xfId="0" applyFont="1"/>
    <xf numFmtId="6" fontId="1" fillId="0" borderId="0" xfId="0" applyNumberFormat="1" applyFont="1"/>
    <xf numFmtId="0" fontId="0" fillId="0" borderId="26" xfId="0" applyBorder="1"/>
    <xf numFmtId="0" fontId="0" fillId="0" borderId="43" xfId="0" applyBorder="1"/>
    <xf numFmtId="0" fontId="0" fillId="0" borderId="26" xfId="0" applyFont="1" applyBorder="1" applyAlignment="1">
      <alignment horizontal="centerContinuous"/>
    </xf>
    <xf numFmtId="0" fontId="0" fillId="0" borderId="43" xfId="0" applyFont="1" applyBorder="1"/>
    <xf numFmtId="0" fontId="0" fillId="0" borderId="27" xfId="0" applyFont="1" applyBorder="1" applyAlignment="1">
      <alignment horizontal="centerContinuous"/>
    </xf>
    <xf numFmtId="0" fontId="0" fillId="0" borderId="0" xfId="0" applyFont="1" applyBorder="1" applyAlignment="1">
      <alignment horizontal="centerContinuous"/>
    </xf>
    <xf numFmtId="9" fontId="0" fillId="0" borderId="0" xfId="0" applyNumberFormat="1" applyFont="1" applyBorder="1" applyAlignment="1">
      <alignment horizontal="centerContinuous"/>
    </xf>
    <xf numFmtId="0" fontId="0" fillId="0" borderId="35" xfId="0" applyBorder="1"/>
    <xf numFmtId="0" fontId="0" fillId="0" borderId="28" xfId="0" applyFont="1" applyBorder="1" applyAlignment="1">
      <alignment horizontal="centerContinuous"/>
    </xf>
    <xf numFmtId="0" fontId="0" fillId="0" borderId="35" xfId="0" applyFont="1" applyBorder="1"/>
    <xf numFmtId="0" fontId="0" fillId="0" borderId="0" xfId="0" applyFont="1" applyBorder="1"/>
    <xf numFmtId="0" fontId="0" fillId="0" borderId="27" xfId="0" applyFont="1" applyBorder="1"/>
    <xf numFmtId="2" fontId="0" fillId="0" borderId="27" xfId="0" applyNumberFormat="1" applyFont="1" applyBorder="1"/>
    <xf numFmtId="2" fontId="0" fillId="0" borderId="0" xfId="0" applyNumberFormat="1" applyFont="1" applyBorder="1"/>
    <xf numFmtId="0" fontId="0" fillId="0" borderId="0" xfId="0" applyFill="1" applyBorder="1"/>
    <xf numFmtId="0" fontId="0" fillId="0" borderId="28" xfId="0" applyFont="1" applyBorder="1"/>
    <xf numFmtId="0" fontId="14" fillId="0" borderId="26" xfId="0" applyFont="1" applyBorder="1" applyAlignment="1">
      <alignment horizontal="centerContinuous"/>
    </xf>
    <xf numFmtId="0" fontId="14" fillId="0" borderId="26" xfId="0" applyFont="1" applyBorder="1"/>
    <xf numFmtId="0" fontId="14" fillId="0" borderId="26" xfId="0" applyFont="1" applyBorder="1" applyAlignment="1">
      <alignment horizontal="center"/>
    </xf>
    <xf numFmtId="0" fontId="14" fillId="0" borderId="26" xfId="0" applyFont="1" applyBorder="1" applyAlignment="1"/>
    <xf numFmtId="0" fontId="14" fillId="0" borderId="27" xfId="0" applyFont="1" applyBorder="1" applyAlignment="1">
      <alignment horizontal="centerContinuous"/>
    </xf>
    <xf numFmtId="0" fontId="14" fillId="0" borderId="27" xfId="0" applyFont="1" applyBorder="1"/>
    <xf numFmtId="9" fontId="14" fillId="0" borderId="27" xfId="0" applyNumberFormat="1" applyFont="1" applyBorder="1" applyAlignment="1">
      <alignment horizontal="centerContinuous"/>
    </xf>
    <xf numFmtId="0" fontId="14" fillId="0" borderId="28" xfId="0" applyFont="1" applyBorder="1"/>
    <xf numFmtId="0" fontId="14" fillId="0" borderId="28" xfId="0" applyFont="1" applyBorder="1" applyAlignment="1">
      <alignment horizontal="centerContinuous"/>
    </xf>
    <xf numFmtId="0" fontId="14" fillId="0" borderId="28" xfId="0" applyFont="1" applyBorder="1" applyAlignment="1"/>
    <xf numFmtId="2" fontId="2" fillId="0" borderId="27" xfId="0" applyNumberFormat="1" applyFont="1" applyBorder="1" applyAlignment="1">
      <alignment horizontal="center"/>
    </xf>
    <xf numFmtId="2" fontId="2" fillId="0" borderId="27" xfId="0" applyNumberFormat="1" applyFont="1" applyBorder="1"/>
    <xf numFmtId="2" fontId="14" fillId="0" borderId="27" xfId="0" applyNumberFormat="1" applyFont="1" applyBorder="1" applyAlignment="1">
      <alignment horizontal="center"/>
    </xf>
    <xf numFmtId="0" fontId="14" fillId="0" borderId="27" xfId="0" quotePrefix="1" applyFont="1" applyBorder="1" applyAlignment="1">
      <alignment horizontal="centerContinuous"/>
    </xf>
    <xf numFmtId="0" fontId="14" fillId="0" borderId="0" xfId="0" quotePrefix="1" applyFont="1" applyAlignment="1">
      <alignment horizontal="left"/>
    </xf>
    <xf numFmtId="0" fontId="10" fillId="0" borderId="36" xfId="0" applyFont="1" applyBorder="1" applyAlignment="1">
      <alignment horizontal="center"/>
    </xf>
    <xf numFmtId="0" fontId="0" fillId="0" borderId="36" xfId="0" applyBorder="1" applyAlignment="1">
      <alignment horizontal="centerContinuous"/>
    </xf>
    <xf numFmtId="0" fontId="14" fillId="0" borderId="27" xfId="0" applyFont="1" applyBorder="1" applyAlignment="1">
      <alignment horizontal="left"/>
    </xf>
    <xf numFmtId="0" fontId="10" fillId="0" borderId="37" xfId="0" applyFont="1" applyBorder="1" applyAlignment="1">
      <alignment horizontal="center"/>
    </xf>
    <xf numFmtId="0" fontId="0" fillId="0" borderId="37" xfId="0" applyBorder="1" applyAlignment="1">
      <alignment horizontal="centerContinuous"/>
    </xf>
    <xf numFmtId="9" fontId="0" fillId="0" borderId="37" xfId="0" applyNumberForma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0" fillId="0" borderId="38" xfId="0" applyBorder="1"/>
    <xf numFmtId="2" fontId="10" fillId="0" borderId="27" xfId="0" applyNumberFormat="1" applyFont="1" applyBorder="1" applyAlignment="1">
      <alignment horizontal="center"/>
    </xf>
    <xf numFmtId="0" fontId="14" fillId="0" borderId="27" xfId="0" quotePrefix="1" applyFon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10" fillId="0" borderId="28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Continuous"/>
    </xf>
    <xf numFmtId="0" fontId="14" fillId="0" borderId="0" xfId="0" applyFont="1" applyAlignment="1"/>
    <xf numFmtId="0" fontId="10" fillId="0" borderId="0" xfId="0" applyFont="1" applyAlignment="1"/>
    <xf numFmtId="0" fontId="14" fillId="0" borderId="0" xfId="0" quotePrefix="1" applyFont="1" applyAlignment="1">
      <alignment horizontal="centerContinuous"/>
    </xf>
    <xf numFmtId="0" fontId="19" fillId="0" borderId="35" xfId="0" applyFont="1" applyBorder="1"/>
    <xf numFmtId="0" fontId="19" fillId="0" borderId="0" xfId="0" applyFont="1" applyBorder="1"/>
    <xf numFmtId="0" fontId="19" fillId="0" borderId="0" xfId="0" applyFont="1"/>
    <xf numFmtId="0" fontId="19" fillId="0" borderId="26" xfId="0" applyFont="1" applyBorder="1" applyAlignment="1">
      <alignment horizontal="center"/>
    </xf>
    <xf numFmtId="0" fontId="19" fillId="0" borderId="26" xfId="0" applyFont="1" applyBorder="1"/>
    <xf numFmtId="0" fontId="19" fillId="0" borderId="27" xfId="0" applyFont="1" applyBorder="1" applyAlignment="1">
      <alignment horizontal="center"/>
    </xf>
    <xf numFmtId="0" fontId="19" fillId="0" borderId="27" xfId="0" applyFont="1" applyBorder="1"/>
    <xf numFmtId="0" fontId="19" fillId="0" borderId="46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7" xfId="0" quotePrefix="1" applyFont="1" applyBorder="1" applyAlignment="1">
      <alignment horizontal="center"/>
    </xf>
    <xf numFmtId="0" fontId="19" fillId="0" borderId="28" xfId="0" applyFont="1" applyBorder="1"/>
    <xf numFmtId="0" fontId="19" fillId="0" borderId="38" xfId="0" applyFont="1" applyBorder="1" applyAlignment="1">
      <alignment horizontal="center"/>
    </xf>
    <xf numFmtId="0" fontId="19" fillId="0" borderId="27" xfId="0" applyFont="1" applyFill="1" applyBorder="1"/>
    <xf numFmtId="0" fontId="19" fillId="0" borderId="27" xfId="0" applyFont="1" applyFill="1" applyBorder="1" applyAlignment="1">
      <alignment horizontal="center"/>
    </xf>
    <xf numFmtId="0" fontId="19" fillId="0" borderId="0" xfId="0" applyFont="1" applyFill="1"/>
    <xf numFmtId="0" fontId="14" fillId="0" borderId="0" xfId="0" applyFont="1" applyFill="1"/>
    <xf numFmtId="0" fontId="19" fillId="0" borderId="27" xfId="0" quotePrefix="1" applyFont="1" applyFill="1" applyBorder="1" applyAlignment="1">
      <alignment horizontal="left"/>
    </xf>
    <xf numFmtId="2" fontId="20" fillId="0" borderId="27" xfId="0" applyNumberFormat="1" applyFont="1" applyFill="1" applyBorder="1"/>
    <xf numFmtId="2" fontId="19" fillId="0" borderId="27" xfId="0" applyNumberFormat="1" applyFont="1" applyFill="1" applyBorder="1"/>
    <xf numFmtId="165" fontId="21" fillId="0" borderId="27" xfId="0" applyNumberFormat="1" applyFont="1" applyFill="1" applyBorder="1"/>
    <xf numFmtId="0" fontId="19" fillId="0" borderId="27" xfId="0" quotePrefix="1" applyFont="1" applyBorder="1" applyAlignment="1">
      <alignment horizontal="left"/>
    </xf>
    <xf numFmtId="2" fontId="21" fillId="0" borderId="27" xfId="0" applyNumberFormat="1" applyFont="1" applyBorder="1"/>
    <xf numFmtId="0" fontId="19" fillId="0" borderId="27" xfId="0" applyFont="1" applyBorder="1" applyAlignment="1">
      <alignment horizontal="left"/>
    </xf>
    <xf numFmtId="2" fontId="19" fillId="0" borderId="27" xfId="0" applyNumberFormat="1" applyFont="1" applyBorder="1"/>
    <xf numFmtId="2" fontId="19" fillId="0" borderId="28" xfId="0" applyNumberFormat="1" applyFont="1" applyBorder="1"/>
    <xf numFmtId="0" fontId="0" fillId="0" borderId="27" xfId="0" quotePrefix="1" applyBorder="1" applyAlignment="1">
      <alignment horizontal="centerContinuous"/>
    </xf>
    <xf numFmtId="0" fontId="22" fillId="0" borderId="27" xfId="0" applyFont="1" applyBorder="1"/>
    <xf numFmtId="0" fontId="22" fillId="0" borderId="27" xfId="0" applyFont="1" applyBorder="1" applyAlignment="1">
      <alignment horizontal="centerContinuous"/>
    </xf>
    <xf numFmtId="0" fontId="0" fillId="0" borderId="27" xfId="0" applyFill="1" applyBorder="1" applyAlignment="1">
      <alignment horizontal="centerContinuous"/>
    </xf>
    <xf numFmtId="2" fontId="0" fillId="0" borderId="27" xfId="0" applyNumberFormat="1" applyFont="1" applyFill="1" applyBorder="1"/>
    <xf numFmtId="0" fontId="0" fillId="0" borderId="28" xfId="0" applyBorder="1" applyAlignment="1">
      <alignment horizontal="centerContinuous"/>
    </xf>
    <xf numFmtId="2" fontId="0" fillId="0" borderId="28" xfId="0" applyNumberFormat="1" applyFont="1" applyBorder="1"/>
    <xf numFmtId="2" fontId="0" fillId="0" borderId="0" xfId="0" quotePrefix="1" applyNumberFormat="1" applyAlignment="1">
      <alignment horizontal="left"/>
    </xf>
    <xf numFmtId="0" fontId="0" fillId="0" borderId="47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3" xfId="0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/>
    <xf numFmtId="0" fontId="8" fillId="0" borderId="0" xfId="0" applyFont="1" applyAlignment="1">
      <alignment horizontal="centerContinuous"/>
    </xf>
    <xf numFmtId="0" fontId="3" fillId="0" borderId="0" xfId="0" applyFont="1"/>
    <xf numFmtId="0" fontId="0" fillId="0" borderId="9" xfId="0" applyBorder="1"/>
    <xf numFmtId="2" fontId="1" fillId="0" borderId="0" xfId="0" applyNumberFormat="1" applyFont="1" applyBorder="1" applyAlignment="1">
      <alignment horizontal="centerContinuous"/>
    </xf>
    <xf numFmtId="0" fontId="0" fillId="0" borderId="4" xfId="0" quotePrefix="1" applyBorder="1" applyAlignment="1">
      <alignment horizontal="center"/>
    </xf>
    <xf numFmtId="0" fontId="0" fillId="0" borderId="41" xfId="0" applyBorder="1" applyAlignment="1">
      <alignment horizontal="centerContinuous"/>
    </xf>
    <xf numFmtId="0" fontId="0" fillId="0" borderId="41" xfId="0" applyBorder="1" applyAlignment="1">
      <alignment horizontal="center"/>
    </xf>
    <xf numFmtId="0" fontId="2" fillId="0" borderId="26" xfId="0" applyFont="1" applyBorder="1" applyAlignment="1"/>
    <xf numFmtId="0" fontId="2" fillId="0" borderId="26" xfId="0" applyFont="1" applyBorder="1" applyAlignment="1">
      <alignment horizontal="centerContinuous"/>
    </xf>
    <xf numFmtId="0" fontId="2" fillId="0" borderId="27" xfId="0" applyFont="1" applyBorder="1" applyAlignment="1">
      <alignment horizontal="centerContinuous"/>
    </xf>
    <xf numFmtId="0" fontId="2" fillId="0" borderId="28" xfId="0" applyFont="1" applyBorder="1" applyAlignment="1">
      <alignment horizontal="centerContinuous"/>
    </xf>
    <xf numFmtId="0" fontId="14" fillId="0" borderId="26" xfId="0" applyFont="1" applyBorder="1" applyAlignment="1">
      <alignment horizontal="left"/>
    </xf>
    <xf numFmtId="0" fontId="2" fillId="0" borderId="26" xfId="0" applyFont="1" applyBorder="1"/>
    <xf numFmtId="0" fontId="2" fillId="0" borderId="36" xfId="0" applyFont="1" applyBorder="1"/>
    <xf numFmtId="2" fontId="14" fillId="0" borderId="27" xfId="0" applyNumberFormat="1" applyFont="1" applyBorder="1"/>
    <xf numFmtId="0" fontId="23" fillId="0" borderId="27" xfId="0" applyFont="1" applyBorder="1"/>
    <xf numFmtId="0" fontId="10" fillId="0" borderId="27" xfId="0" applyFont="1" applyBorder="1" applyAlignment="1">
      <alignment horizontal="left"/>
    </xf>
    <xf numFmtId="0" fontId="10" fillId="0" borderId="28" xfId="0" applyFont="1" applyBorder="1"/>
    <xf numFmtId="2" fontId="2" fillId="0" borderId="28" xfId="0" applyNumberFormat="1" applyFont="1" applyBorder="1"/>
    <xf numFmtId="0" fontId="0" fillId="0" borderId="4" xfId="0" applyFill="1" applyBorder="1" applyAlignment="1">
      <alignment horizontal="center"/>
    </xf>
    <xf numFmtId="0" fontId="0" fillId="0" borderId="51" xfId="0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Continuous"/>
    </xf>
    <xf numFmtId="0" fontId="24" fillId="0" borderId="0" xfId="0" applyFont="1" applyBorder="1"/>
    <xf numFmtId="0" fontId="24" fillId="0" borderId="0" xfId="0" applyFont="1" applyBorder="1" applyAlignment="1">
      <alignment horizontal="left"/>
    </xf>
    <xf numFmtId="0" fontId="0" fillId="0" borderId="34" xfId="0" applyBorder="1" applyAlignment="1">
      <alignment horizontal="left"/>
    </xf>
    <xf numFmtId="2" fontId="1" fillId="0" borderId="34" xfId="0" applyNumberFormat="1" applyFont="1" applyBorder="1" applyAlignment="1">
      <alignment horizontal="centerContinuous"/>
    </xf>
    <xf numFmtId="2" fontId="1" fillId="0" borderId="4" xfId="0" applyNumberFormat="1" applyFont="1" applyBorder="1" applyAlignment="1">
      <alignment horizontal="centerContinuous"/>
    </xf>
    <xf numFmtId="0" fontId="0" fillId="0" borderId="35" xfId="0" applyBorder="1" applyAlignment="1">
      <alignment horizontal="center"/>
    </xf>
    <xf numFmtId="0" fontId="25" fillId="0" borderId="52" xfId="0" applyFont="1" applyBorder="1"/>
    <xf numFmtId="0" fontId="0" fillId="0" borderId="52" xfId="0" applyBorder="1" applyAlignment="1">
      <alignment horizontal="center"/>
    </xf>
    <xf numFmtId="0" fontId="0" fillId="0" borderId="27" xfId="0" applyBorder="1" applyAlignment="1">
      <alignment horizontal="center" vertical="justify"/>
    </xf>
    <xf numFmtId="0" fontId="0" fillId="0" borderId="52" xfId="0" applyBorder="1" applyAlignment="1">
      <alignment horizontal="left" vertical="center" wrapText="1"/>
    </xf>
    <xf numFmtId="165" fontId="0" fillId="0" borderId="52" xfId="0" applyNumberFormat="1" applyBorder="1"/>
    <xf numFmtId="0" fontId="0" fillId="0" borderId="52" xfId="0" applyBorder="1"/>
    <xf numFmtId="2" fontId="0" fillId="0" borderId="52" xfId="0" applyNumberFormat="1" applyBorder="1"/>
    <xf numFmtId="2" fontId="1" fillId="0" borderId="52" xfId="0" applyNumberFormat="1" applyFont="1" applyBorder="1"/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center" vertical="justify"/>
    </xf>
    <xf numFmtId="0" fontId="0" fillId="0" borderId="53" xfId="0" applyBorder="1" applyAlignment="1">
      <alignment horizontal="left" vertical="center" wrapText="1"/>
    </xf>
    <xf numFmtId="165" fontId="0" fillId="0" borderId="53" xfId="0" applyNumberFormat="1" applyBorder="1"/>
    <xf numFmtId="0" fontId="0" fillId="0" borderId="53" xfId="0" applyBorder="1"/>
    <xf numFmtId="2" fontId="0" fillId="0" borderId="53" xfId="0" applyNumberFormat="1" applyBorder="1"/>
    <xf numFmtId="2" fontId="1" fillId="0" borderId="53" xfId="0" applyNumberFormat="1" applyFont="1" applyBorder="1"/>
    <xf numFmtId="0" fontId="8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1" fillId="0" borderId="0" xfId="0" applyFont="1" applyAlignment="1">
      <alignment horizontal="centerContinuous" wrapText="1"/>
    </xf>
    <xf numFmtId="0" fontId="1" fillId="0" borderId="0" xfId="0" applyFont="1" applyBorder="1" applyAlignment="1">
      <alignment horizontal="left"/>
    </xf>
    <xf numFmtId="0" fontId="0" fillId="0" borderId="21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left"/>
    </xf>
    <xf numFmtId="2" fontId="1" fillId="0" borderId="12" xfId="0" applyNumberFormat="1" applyFont="1" applyBorder="1" applyAlignment="1">
      <alignment horizontal="centerContinuous"/>
    </xf>
    <xf numFmtId="0" fontId="0" fillId="0" borderId="10" xfId="0" applyBorder="1" applyAlignment="1">
      <alignment horizontal="right"/>
    </xf>
    <xf numFmtId="0" fontId="26" fillId="0" borderId="0" xfId="0" applyFont="1" applyBorder="1"/>
    <xf numFmtId="2" fontId="1" fillId="0" borderId="10" xfId="0" applyNumberFormat="1" applyFont="1" applyBorder="1" applyAlignment="1">
      <alignment horizontal="centerContinuous"/>
    </xf>
    <xf numFmtId="49" fontId="0" fillId="0" borderId="10" xfId="0" applyNumberFormat="1" applyBorder="1" applyAlignment="1">
      <alignment horizontal="center"/>
    </xf>
    <xf numFmtId="2" fontId="0" fillId="0" borderId="10" xfId="0" applyNumberFormat="1" applyBorder="1"/>
    <xf numFmtId="0" fontId="26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0" fontId="26" fillId="0" borderId="10" xfId="0" applyFont="1" applyBorder="1"/>
    <xf numFmtId="0" fontId="26" fillId="0" borderId="16" xfId="0" applyFont="1" applyBorder="1"/>
    <xf numFmtId="0" fontId="26" fillId="0" borderId="34" xfId="0" applyFont="1" applyBorder="1" applyAlignment="1">
      <alignment horizontal="left"/>
    </xf>
    <xf numFmtId="49" fontId="0" fillId="0" borderId="16" xfId="0" applyNumberForma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6" xfId="0" applyNumberFormat="1" applyBorder="1"/>
    <xf numFmtId="2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27" fillId="0" borderId="0" xfId="0" applyFont="1"/>
    <xf numFmtId="0" fontId="0" fillId="0" borderId="14" xfId="0" quotePrefix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4" fillId="0" borderId="34" xfId="0" applyFont="1" applyBorder="1"/>
    <xf numFmtId="0" fontId="1" fillId="0" borderId="57" xfId="0" applyFont="1" applyBorder="1" applyAlignment="1">
      <alignment horizontal="center"/>
    </xf>
    <xf numFmtId="0" fontId="0" fillId="0" borderId="25" xfId="0" quotePrefix="1" applyBorder="1" applyAlignment="1">
      <alignment horizontal="center"/>
    </xf>
    <xf numFmtId="0" fontId="0" fillId="0" borderId="57" xfId="0" applyBorder="1" applyAlignment="1">
      <alignment horizontal="center"/>
    </xf>
    <xf numFmtId="0" fontId="19" fillId="0" borderId="35" xfId="0" applyFont="1" applyBorder="1" applyAlignment="1">
      <alignment horizontal="right"/>
    </xf>
    <xf numFmtId="6" fontId="0" fillId="0" borderId="0" xfId="0" applyNumberFormat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19" fillId="0" borderId="27" xfId="0" quotePrefix="1" applyFont="1" applyFill="1" applyBorder="1" applyAlignment="1">
      <alignment horizontal="center"/>
    </xf>
    <xf numFmtId="0" fontId="19" fillId="0" borderId="28" xfId="0" applyFont="1" applyFill="1" applyBorder="1"/>
    <xf numFmtId="0" fontId="19" fillId="0" borderId="28" xfId="0" applyFont="1" applyFill="1" applyBorder="1" applyAlignment="1">
      <alignment horizontal="center"/>
    </xf>
    <xf numFmtId="2" fontId="20" fillId="0" borderId="27" xfId="0" applyNumberFormat="1" applyFont="1" applyFill="1" applyBorder="1" applyAlignment="1">
      <alignment horizontal="center"/>
    </xf>
    <xf numFmtId="2" fontId="19" fillId="0" borderId="27" xfId="0" applyNumberFormat="1" applyFont="1" applyFill="1" applyBorder="1" applyAlignment="1">
      <alignment horizontal="center"/>
    </xf>
    <xf numFmtId="2" fontId="21" fillId="0" borderId="27" xfId="0" applyNumberFormat="1" applyFont="1" applyBorder="1" applyAlignment="1">
      <alignment horizontal="center"/>
    </xf>
    <xf numFmtId="2" fontId="19" fillId="0" borderId="27" xfId="0" applyNumberFormat="1" applyFont="1" applyBorder="1" applyAlignment="1">
      <alignment horizontal="center"/>
    </xf>
    <xf numFmtId="2" fontId="19" fillId="0" borderId="28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0" fillId="0" borderId="34" xfId="0" applyFill="1" applyBorder="1" applyAlignment="1"/>
    <xf numFmtId="0" fontId="0" fillId="0" borderId="18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2" fontId="0" fillId="0" borderId="10" xfId="0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Fill="1" applyBorder="1" applyAlignment="1">
      <alignment horizontal="left"/>
    </xf>
    <xf numFmtId="0" fontId="0" fillId="0" borderId="19" xfId="0" applyFill="1" applyBorder="1" applyAlignment="1">
      <alignment horizontal="centerContinuous"/>
    </xf>
    <xf numFmtId="2" fontId="0" fillId="0" borderId="14" xfId="0" applyNumberFormat="1" applyFont="1" applyFill="1" applyBorder="1" applyAlignment="1">
      <alignment horizontal="center"/>
    </xf>
    <xf numFmtId="2" fontId="0" fillId="0" borderId="0" xfId="0" applyNumberFormat="1" applyFill="1"/>
    <xf numFmtId="0" fontId="0" fillId="0" borderId="19" xfId="0" quotePrefix="1" applyFill="1" applyBorder="1" applyAlignment="1">
      <alignment horizontal="left"/>
    </xf>
    <xf numFmtId="2" fontId="0" fillId="0" borderId="14" xfId="0" applyNumberFormat="1" applyFont="1" applyBorder="1" applyAlignment="1">
      <alignment horizontal="center"/>
    </xf>
    <xf numFmtId="0" fontId="0" fillId="0" borderId="10" xfId="0" applyFill="1" applyBorder="1" applyAlignment="1">
      <alignment horizontal="centerContinuous"/>
    </xf>
    <xf numFmtId="0" fontId="0" fillId="0" borderId="10" xfId="0" quotePrefix="1" applyFill="1" applyBorder="1" applyAlignment="1">
      <alignment horizontal="left"/>
    </xf>
    <xf numFmtId="0" fontId="0" fillId="0" borderId="19" xfId="0" applyFill="1" applyBorder="1"/>
    <xf numFmtId="0" fontId="0" fillId="0" borderId="52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0" fontId="0" fillId="0" borderId="14" xfId="0" applyFill="1" applyBorder="1"/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/>
    </xf>
    <xf numFmtId="2" fontId="0" fillId="0" borderId="25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Continuous"/>
    </xf>
    <xf numFmtId="0" fontId="0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Continuous"/>
    </xf>
    <xf numFmtId="2" fontId="1" fillId="0" borderId="0" xfId="0" applyNumberFormat="1" applyFont="1" applyAlignment="1">
      <alignment horizontal="centerContinuous"/>
    </xf>
    <xf numFmtId="9" fontId="0" fillId="0" borderId="0" xfId="0" applyNumberFormat="1" applyFont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Font="1" applyBorder="1" applyAlignment="1">
      <alignment horizontal="center"/>
    </xf>
    <xf numFmtId="0" fontId="0" fillId="0" borderId="61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2" fontId="0" fillId="0" borderId="9" xfId="0" applyNumberFormat="1" applyFont="1" applyBorder="1" applyAlignment="1">
      <alignment horizontal="centerContinuous"/>
    </xf>
    <xf numFmtId="2" fontId="0" fillId="0" borderId="13" xfId="0" applyNumberFormat="1" applyFont="1" applyBorder="1" applyAlignment="1">
      <alignment horizontal="centerContinuous"/>
    </xf>
    <xf numFmtId="0" fontId="0" fillId="0" borderId="10" xfId="0" applyFont="1" applyBorder="1" applyAlignment="1">
      <alignment horizontal="centerContinuous"/>
    </xf>
    <xf numFmtId="0" fontId="0" fillId="0" borderId="10" xfId="0" applyFont="1" applyBorder="1" applyAlignment="1">
      <alignment horizontal="left"/>
    </xf>
    <xf numFmtId="0" fontId="0" fillId="0" borderId="13" xfId="0" applyFont="1" applyBorder="1"/>
    <xf numFmtId="49" fontId="0" fillId="0" borderId="10" xfId="0" applyNumberFormat="1" applyBorder="1"/>
    <xf numFmtId="2" fontId="0" fillId="0" borderId="13" xfId="0" applyNumberFormat="1" applyFont="1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0" xfId="0" applyFill="1" applyBorder="1" applyAlignment="1">
      <alignment horizontal="left" wrapText="1"/>
    </xf>
    <xf numFmtId="2" fontId="0" fillId="0" borderId="16" xfId="0" applyNumberFormat="1" applyFont="1" applyBorder="1" applyAlignment="1">
      <alignment horizontal="centerContinuous"/>
    </xf>
    <xf numFmtId="0" fontId="5" fillId="0" borderId="0" xfId="0" applyFont="1" applyFill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62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10" xfId="0" applyFill="1" applyBorder="1" applyAlignment="1">
      <alignment horizontal="right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/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14" fillId="0" borderId="28" xfId="0" quotePrefix="1" applyFont="1" applyBorder="1" applyAlignment="1">
      <alignment horizontal="center"/>
    </xf>
    <xf numFmtId="0" fontId="14" fillId="0" borderId="46" xfId="0" quotePrefix="1" applyFont="1" applyBorder="1" applyAlignment="1">
      <alignment horizontal="center" vertical="center" wrapText="1"/>
    </xf>
    <xf numFmtId="0" fontId="14" fillId="0" borderId="46" xfId="0" quotePrefix="1" applyFont="1" applyBorder="1" applyAlignment="1">
      <alignment horizontal="left" vertical="center" wrapText="1"/>
    </xf>
    <xf numFmtId="2" fontId="0" fillId="0" borderId="8" xfId="0" applyNumberFormat="1" applyBorder="1" applyAlignment="1">
      <alignment horizontal="center"/>
    </xf>
    <xf numFmtId="2" fontId="0" fillId="0" borderId="21" xfId="0" applyNumberFormat="1" applyBorder="1"/>
    <xf numFmtId="2" fontId="0" fillId="0" borderId="14" xfId="0" applyNumberFormat="1" applyBorder="1"/>
    <xf numFmtId="2" fontId="0" fillId="0" borderId="25" xfId="0" applyNumberFormat="1" applyBorder="1"/>
    <xf numFmtId="9" fontId="0" fillId="0" borderId="27" xfId="0" applyNumberFormat="1" applyBorder="1" applyAlignment="1">
      <alignment horizontal="centerContinuous"/>
    </xf>
    <xf numFmtId="9" fontId="0" fillId="0" borderId="28" xfId="0" applyNumberFormat="1" applyBorder="1" applyAlignment="1">
      <alignment horizontal="center"/>
    </xf>
    <xf numFmtId="2" fontId="0" fillId="0" borderId="52" xfId="0" applyNumberFormat="1" applyFill="1" applyBorder="1"/>
    <xf numFmtId="2" fontId="1" fillId="0" borderId="52" xfId="0" applyNumberFormat="1" applyFont="1" applyFill="1" applyBorder="1"/>
    <xf numFmtId="0" fontId="0" fillId="0" borderId="37" xfId="0" applyBorder="1" applyAlignment="1">
      <alignment horizontal="center" vertical="justify"/>
    </xf>
    <xf numFmtId="0" fontId="0" fillId="0" borderId="37" xfId="0" applyBorder="1" applyAlignment="1">
      <alignment horizontal="left" vertical="center" wrapText="1"/>
    </xf>
    <xf numFmtId="2" fontId="0" fillId="0" borderId="0" xfId="0" applyNumberFormat="1" applyFont="1" applyFill="1" applyAlignment="1">
      <alignment horizontal="center"/>
    </xf>
    <xf numFmtId="2" fontId="0" fillId="0" borderId="12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2" fontId="0" fillId="0" borderId="21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13" xfId="0" applyNumberFormat="1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Continuous"/>
    </xf>
    <xf numFmtId="16" fontId="0" fillId="0" borderId="0" xfId="0" applyNumberFormat="1" applyFont="1" applyFill="1" applyAlignment="1">
      <alignment horizontal="left"/>
    </xf>
    <xf numFmtId="2" fontId="0" fillId="0" borderId="0" xfId="0" applyNumberFormat="1" applyBorder="1" applyAlignment="1">
      <alignment horizontal="centerContinuous"/>
    </xf>
    <xf numFmtId="0" fontId="0" fillId="0" borderId="10" xfId="0" applyBorder="1" applyAlignment="1">
      <alignment wrapText="1"/>
    </xf>
    <xf numFmtId="0" fontId="0" fillId="0" borderId="16" xfId="0" applyBorder="1" applyAlignment="1">
      <alignment wrapText="1"/>
    </xf>
    <xf numFmtId="2" fontId="0" fillId="0" borderId="15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44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45" xfId="0" quotePrefix="1" applyFont="1" applyBorder="1" applyAlignment="1">
      <alignment horizontal="center"/>
    </xf>
    <xf numFmtId="0" fontId="19" fillId="0" borderId="26" xfId="0" quotePrefix="1" applyFont="1" applyBorder="1" applyAlignment="1">
      <alignment horizontal="center" vertical="center" wrapText="1"/>
    </xf>
    <xf numFmtId="0" fontId="19" fillId="0" borderId="28" xfId="0" quotePrefix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5" xfId="0" applyBorder="1" applyAlignment="1">
      <alignment horizontal="right"/>
    </xf>
    <xf numFmtId="0" fontId="0" fillId="0" borderId="35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2" fontId="0" fillId="0" borderId="34" xfId="0" quotePrefix="1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zoomScale="120" workbookViewId="0">
      <selection activeCell="E16" sqref="E16"/>
    </sheetView>
  </sheetViews>
  <sheetFormatPr defaultRowHeight="13.2"/>
  <cols>
    <col min="1" max="1" width="6.44140625" customWidth="1"/>
    <col min="2" max="2" width="35.6640625" customWidth="1"/>
    <col min="4" max="4" width="9.109375" customWidth="1"/>
    <col min="5" max="5" width="10.109375" bestFit="1" customWidth="1"/>
  </cols>
  <sheetData>
    <row r="1" spans="1:6" ht="14.4">
      <c r="A1" s="3" t="s">
        <v>0</v>
      </c>
      <c r="B1" s="4"/>
      <c r="C1" s="3"/>
      <c r="D1" s="5"/>
      <c r="E1" s="5"/>
      <c r="F1" s="5"/>
    </row>
    <row r="2" spans="1:6">
      <c r="A2" s="1" t="s">
        <v>1</v>
      </c>
      <c r="B2" s="1"/>
      <c r="C2" s="1"/>
      <c r="D2" s="4"/>
      <c r="E2" s="4"/>
      <c r="F2" s="4"/>
    </row>
    <row r="3" spans="1:6">
      <c r="A3" s="1" t="s">
        <v>2</v>
      </c>
      <c r="B3" s="4"/>
      <c r="C3" s="1"/>
      <c r="D3" s="4"/>
      <c r="E3" s="4"/>
      <c r="F3" s="4"/>
    </row>
    <row r="4" spans="1:6">
      <c r="A4" s="2"/>
      <c r="B4" s="2"/>
    </row>
    <row r="5" spans="1:6" ht="13.8" thickBot="1">
      <c r="C5" t="s">
        <v>3</v>
      </c>
      <c r="E5" s="483">
        <v>43179</v>
      </c>
    </row>
    <row r="6" spans="1:6">
      <c r="A6" s="6"/>
      <c r="B6" s="7"/>
      <c r="C6" s="7"/>
      <c r="D6" s="7"/>
      <c r="E6" s="7" t="s">
        <v>5</v>
      </c>
      <c r="F6" s="7" t="s">
        <v>4</v>
      </c>
    </row>
    <row r="7" spans="1:6">
      <c r="A7" s="8" t="s">
        <v>6</v>
      </c>
      <c r="B7" s="9" t="s">
        <v>7</v>
      </c>
      <c r="C7" s="9" t="s">
        <v>8</v>
      </c>
      <c r="D7" s="9" t="s">
        <v>36</v>
      </c>
      <c r="E7" s="9" t="s">
        <v>9</v>
      </c>
      <c r="F7" s="9" t="s">
        <v>10</v>
      </c>
    </row>
    <row r="8" spans="1:6">
      <c r="A8" s="8" t="s">
        <v>11</v>
      </c>
      <c r="B8" s="9" t="s">
        <v>12</v>
      </c>
      <c r="C8" s="9" t="s">
        <v>13</v>
      </c>
      <c r="D8" s="9" t="s">
        <v>14</v>
      </c>
      <c r="E8" s="10">
        <v>0.2</v>
      </c>
      <c r="F8" s="9" t="s">
        <v>14</v>
      </c>
    </row>
    <row r="9" spans="1:6" ht="13.8" thickBot="1">
      <c r="A9" s="8"/>
      <c r="B9" s="9"/>
      <c r="C9" s="9"/>
      <c r="D9" s="9" t="s">
        <v>9</v>
      </c>
      <c r="E9" s="9"/>
      <c r="F9" s="9" t="s">
        <v>9</v>
      </c>
    </row>
    <row r="10" spans="1:6" ht="13.8" thickBot="1">
      <c r="A10" s="11">
        <v>1</v>
      </c>
      <c r="B10" s="41">
        <v>2</v>
      </c>
      <c r="C10" s="11">
        <v>3</v>
      </c>
      <c r="D10" s="12">
        <v>4</v>
      </c>
      <c r="E10" s="13">
        <v>5</v>
      </c>
      <c r="F10" s="14">
        <v>6</v>
      </c>
    </row>
    <row r="11" spans="1:6">
      <c r="A11" s="15">
        <v>1</v>
      </c>
      <c r="B11" s="16" t="s">
        <v>15</v>
      </c>
      <c r="C11" s="15"/>
      <c r="D11" s="17"/>
      <c r="E11" s="17"/>
      <c r="F11" s="17"/>
    </row>
    <row r="12" spans="1:6">
      <c r="A12" s="18"/>
      <c r="B12" s="19" t="s">
        <v>1018</v>
      </c>
      <c r="C12" s="18" t="s">
        <v>16</v>
      </c>
      <c r="D12" s="24">
        <v>1575.02</v>
      </c>
      <c r="E12" s="24">
        <f>D12*0.2</f>
        <v>315.00400000000002</v>
      </c>
      <c r="F12" s="25">
        <f>D12+E12</f>
        <v>1890.0239999999999</v>
      </c>
    </row>
    <row r="13" spans="1:6">
      <c r="A13" s="18">
        <v>2</v>
      </c>
      <c r="B13" s="16" t="s">
        <v>17</v>
      </c>
      <c r="C13" s="18"/>
      <c r="D13" s="24"/>
      <c r="E13" s="24"/>
      <c r="F13" s="25"/>
    </row>
    <row r="14" spans="1:6">
      <c r="A14" s="18"/>
      <c r="B14" s="19" t="s">
        <v>1019</v>
      </c>
      <c r="C14" s="18" t="s">
        <v>21</v>
      </c>
      <c r="D14" s="24">
        <v>2543.8000000000002</v>
      </c>
      <c r="E14" s="24">
        <f>D14*0.2</f>
        <v>508.76000000000005</v>
      </c>
      <c r="F14" s="25">
        <f>D14+E14</f>
        <v>3052.5600000000004</v>
      </c>
    </row>
    <row r="15" spans="1:6">
      <c r="A15" s="18">
        <v>3</v>
      </c>
      <c r="B15" s="19" t="s">
        <v>19</v>
      </c>
      <c r="C15" s="18"/>
      <c r="D15" s="24"/>
      <c r="E15" s="24"/>
      <c r="F15" s="25"/>
    </row>
    <row r="16" spans="1:6">
      <c r="A16" s="18"/>
      <c r="B16" s="19" t="s">
        <v>20</v>
      </c>
      <c r="C16" s="18" t="s">
        <v>21</v>
      </c>
      <c r="D16" s="24">
        <v>1131.25</v>
      </c>
      <c r="E16" s="24">
        <f>D16*0.2</f>
        <v>226.25</v>
      </c>
      <c r="F16" s="25">
        <f>D16+E16</f>
        <v>1357.5</v>
      </c>
    </row>
    <row r="17" spans="1:7">
      <c r="A17" s="18">
        <v>4</v>
      </c>
      <c r="B17" s="19" t="s">
        <v>15</v>
      </c>
      <c r="C17" s="18"/>
      <c r="D17" s="24"/>
      <c r="E17" s="24"/>
      <c r="F17" s="25"/>
    </row>
    <row r="18" spans="1:7">
      <c r="A18" s="18"/>
      <c r="B18" s="19" t="s">
        <v>22</v>
      </c>
      <c r="C18" s="18" t="s">
        <v>18</v>
      </c>
      <c r="D18" s="24">
        <v>3810.44</v>
      </c>
      <c r="E18" s="24">
        <f t="shared" ref="E18:E27" si="0">D18*0.2</f>
        <v>762.08800000000008</v>
      </c>
      <c r="F18" s="25">
        <f t="shared" ref="F18:F27" si="1">D18+E18</f>
        <v>4572.5280000000002</v>
      </c>
    </row>
    <row r="19" spans="1:7">
      <c r="A19" s="18"/>
      <c r="B19" s="16" t="s">
        <v>23</v>
      </c>
      <c r="C19" s="18" t="s">
        <v>18</v>
      </c>
      <c r="D19" s="24">
        <v>5847.24</v>
      </c>
      <c r="E19" s="24">
        <f t="shared" si="0"/>
        <v>1169.4480000000001</v>
      </c>
      <c r="F19" s="25">
        <f t="shared" si="1"/>
        <v>7016.6880000000001</v>
      </c>
    </row>
    <row r="20" spans="1:7">
      <c r="A20" s="18"/>
      <c r="B20" s="16" t="s">
        <v>24</v>
      </c>
      <c r="C20" s="18" t="s">
        <v>18</v>
      </c>
      <c r="D20" s="24">
        <v>7988.37</v>
      </c>
      <c r="E20" s="24">
        <f t="shared" si="0"/>
        <v>1597.674</v>
      </c>
      <c r="F20" s="25">
        <f t="shared" si="1"/>
        <v>9586.0439999999999</v>
      </c>
    </row>
    <row r="21" spans="1:7">
      <c r="A21" s="18"/>
      <c r="B21" s="26" t="s">
        <v>25</v>
      </c>
      <c r="C21" s="18" t="s">
        <v>18</v>
      </c>
      <c r="D21" s="24">
        <v>10065.94</v>
      </c>
      <c r="E21" s="24">
        <f t="shared" si="0"/>
        <v>2013.1880000000001</v>
      </c>
      <c r="F21" s="25">
        <f t="shared" si="1"/>
        <v>12079.128000000001</v>
      </c>
    </row>
    <row r="22" spans="1:7">
      <c r="A22" s="27">
        <v>5</v>
      </c>
      <c r="B22" s="16" t="s">
        <v>26</v>
      </c>
      <c r="C22" s="18" t="s">
        <v>18</v>
      </c>
      <c r="D22" s="24">
        <v>72.55</v>
      </c>
      <c r="E22" s="24">
        <f t="shared" si="0"/>
        <v>14.51</v>
      </c>
      <c r="F22" s="25">
        <f t="shared" si="1"/>
        <v>87.06</v>
      </c>
    </row>
    <row r="23" spans="1:7">
      <c r="A23" s="27">
        <v>6</v>
      </c>
      <c r="B23" s="26" t="s">
        <v>27</v>
      </c>
      <c r="C23" s="18" t="s">
        <v>18</v>
      </c>
      <c r="D23" s="24">
        <v>119.62</v>
      </c>
      <c r="E23" s="24">
        <f t="shared" si="0"/>
        <v>23.924000000000003</v>
      </c>
      <c r="F23" s="25">
        <f t="shared" si="1"/>
        <v>143.54400000000001</v>
      </c>
      <c r="G23" s="28"/>
    </row>
    <row r="24" spans="1:7">
      <c r="A24" s="27">
        <v>7</v>
      </c>
      <c r="B24" s="26" t="s">
        <v>28</v>
      </c>
      <c r="C24" s="18" t="s">
        <v>18</v>
      </c>
      <c r="D24" s="24">
        <v>345.36</v>
      </c>
      <c r="E24" s="24">
        <f t="shared" si="0"/>
        <v>69.072000000000003</v>
      </c>
      <c r="F24" s="25">
        <f t="shared" si="1"/>
        <v>414.43200000000002</v>
      </c>
      <c r="G24" s="29"/>
    </row>
    <row r="25" spans="1:7">
      <c r="A25" s="27">
        <v>8</v>
      </c>
      <c r="B25" s="16" t="s">
        <v>29</v>
      </c>
      <c r="C25" s="18" t="s">
        <v>18</v>
      </c>
      <c r="D25" s="24">
        <v>103.13</v>
      </c>
      <c r="E25" s="24">
        <f t="shared" si="0"/>
        <v>20.626000000000001</v>
      </c>
      <c r="F25" s="25">
        <f t="shared" si="1"/>
        <v>123.756</v>
      </c>
      <c r="G25" s="29"/>
    </row>
    <row r="26" spans="1:7">
      <c r="A26" s="27">
        <v>9</v>
      </c>
      <c r="B26" s="26" t="s">
        <v>30</v>
      </c>
      <c r="C26" s="18" t="s">
        <v>18</v>
      </c>
      <c r="D26" s="24">
        <v>192.97</v>
      </c>
      <c r="E26" s="24">
        <f t="shared" si="0"/>
        <v>38.594000000000001</v>
      </c>
      <c r="F26" s="25">
        <f t="shared" si="1"/>
        <v>231.56399999999999</v>
      </c>
      <c r="G26" s="29"/>
    </row>
    <row r="27" spans="1:7">
      <c r="A27" s="27">
        <v>10</v>
      </c>
      <c r="B27" s="26" t="s">
        <v>31</v>
      </c>
      <c r="C27" s="18" t="s">
        <v>18</v>
      </c>
      <c r="D27" s="24">
        <v>564.27</v>
      </c>
      <c r="E27" s="24">
        <f t="shared" si="0"/>
        <v>112.854</v>
      </c>
      <c r="F27" s="25">
        <f t="shared" si="1"/>
        <v>677.12400000000002</v>
      </c>
      <c r="G27" s="29"/>
    </row>
    <row r="28" spans="1:7">
      <c r="A28" s="27"/>
      <c r="B28" s="26"/>
      <c r="C28" s="18"/>
      <c r="D28" s="26"/>
      <c r="E28" s="24"/>
      <c r="F28" s="31"/>
      <c r="G28" s="29"/>
    </row>
    <row r="29" spans="1:7">
      <c r="A29" s="27">
        <v>11</v>
      </c>
      <c r="B29" s="32" t="s">
        <v>32</v>
      </c>
      <c r="C29" s="18"/>
      <c r="D29" s="26"/>
      <c r="E29" s="24"/>
      <c r="F29" s="31"/>
      <c r="G29" s="29"/>
    </row>
    <row r="30" spans="1:7">
      <c r="A30" s="27"/>
      <c r="B30" s="32" t="s">
        <v>33</v>
      </c>
      <c r="C30" s="18"/>
      <c r="D30" s="26"/>
      <c r="E30" s="24"/>
      <c r="F30" s="26"/>
      <c r="G30" s="29"/>
    </row>
    <row r="31" spans="1:7" ht="13.8" thickBot="1">
      <c r="A31" s="33"/>
      <c r="B31" s="34" t="s">
        <v>34</v>
      </c>
      <c r="C31" s="42" t="s">
        <v>18</v>
      </c>
      <c r="D31" s="35">
        <v>85.75</v>
      </c>
      <c r="E31" s="35">
        <f>D31*0.2</f>
        <v>17.150000000000002</v>
      </c>
      <c r="F31" s="36">
        <f>D31+E31</f>
        <v>102.9</v>
      </c>
      <c r="G31" s="29"/>
    </row>
    <row r="32" spans="1:7">
      <c r="A32" s="37"/>
      <c r="B32" s="30"/>
      <c r="C32" s="20"/>
      <c r="D32" s="30"/>
      <c r="E32" s="30"/>
      <c r="F32" s="30"/>
      <c r="G32" s="29"/>
    </row>
    <row r="33" spans="1:6">
      <c r="A33" s="30"/>
      <c r="B33" s="30"/>
      <c r="C33" s="20"/>
      <c r="D33" s="30"/>
      <c r="E33" s="30"/>
      <c r="F33" s="30"/>
    </row>
    <row r="34" spans="1:6">
      <c r="A34" s="38"/>
    </row>
    <row r="36" spans="1:6">
      <c r="A36" s="39"/>
    </row>
    <row r="37" spans="1:6">
      <c r="A37" s="39"/>
      <c r="B37" s="38"/>
    </row>
    <row r="38" spans="1:6">
      <c r="A38" s="39"/>
      <c r="B38" s="40"/>
    </row>
    <row r="39" spans="1:6">
      <c r="A39" s="39"/>
      <c r="B39" s="38"/>
    </row>
    <row r="40" spans="1:6">
      <c r="A40" s="39"/>
      <c r="B40" s="40"/>
    </row>
    <row r="41" spans="1:6">
      <c r="A41" s="39"/>
      <c r="B41" s="38"/>
    </row>
    <row r="42" spans="1:6">
      <c r="A42" s="39"/>
      <c r="B42" s="38"/>
    </row>
  </sheetData>
  <pageMargins left="0.98425196850393704" right="0" top="0.59055118110236227" bottom="0.39370078740157483" header="0.51181102362204722" footer="0.51181102362204722"/>
  <pageSetup paperSize="9" scale="90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D16" sqref="D16"/>
    </sheetView>
  </sheetViews>
  <sheetFormatPr defaultRowHeight="13.2"/>
  <cols>
    <col min="1" max="1" width="5.109375" customWidth="1"/>
    <col min="2" max="2" width="31.109375" customWidth="1"/>
    <col min="3" max="3" width="7.44140625" customWidth="1"/>
    <col min="4" max="4" width="8.6640625" customWidth="1"/>
    <col min="5" max="5" width="7.6640625" customWidth="1"/>
    <col min="6" max="6" width="10.77734375" customWidth="1"/>
    <col min="9" max="9" width="8.33203125" customWidth="1"/>
  </cols>
  <sheetData>
    <row r="1" spans="1:6" ht="13.8">
      <c r="A1" s="152"/>
      <c r="B1" s="152"/>
      <c r="C1" s="152"/>
      <c r="D1" s="153"/>
      <c r="E1" s="153"/>
      <c r="F1" s="153"/>
    </row>
    <row r="2" spans="1:6" ht="13.8">
      <c r="A2" s="152"/>
      <c r="B2" s="152"/>
      <c r="C2" s="152"/>
      <c r="D2" s="153"/>
      <c r="E2" s="153"/>
      <c r="F2" s="153"/>
    </row>
    <row r="3" spans="1:6" ht="13.8">
      <c r="A3" s="152"/>
      <c r="B3" s="152"/>
      <c r="C3" s="152"/>
      <c r="D3" s="153"/>
      <c r="E3" s="153"/>
      <c r="F3" s="153"/>
    </row>
    <row r="4" spans="1:6" ht="13.8">
      <c r="A4" s="152"/>
      <c r="B4" s="152"/>
      <c r="C4" s="152"/>
      <c r="D4" s="152"/>
      <c r="E4" s="152"/>
      <c r="F4" s="152"/>
    </row>
    <row r="5" spans="1:6" ht="13.8">
      <c r="A5" s="154" t="s">
        <v>589</v>
      </c>
      <c r="B5" s="153"/>
      <c r="C5" s="153"/>
      <c r="D5" s="153"/>
      <c r="E5" s="153"/>
      <c r="F5" s="153"/>
    </row>
    <row r="6" spans="1:6" ht="13.8">
      <c r="A6" s="153"/>
      <c r="B6" s="153"/>
      <c r="C6" s="153"/>
      <c r="D6" s="153"/>
      <c r="E6" s="153"/>
      <c r="F6" s="153"/>
    </row>
    <row r="7" spans="1:6" ht="13.8">
      <c r="A7" s="153" t="s">
        <v>590</v>
      </c>
      <c r="B7" s="153"/>
      <c r="C7" s="153"/>
      <c r="D7" s="153"/>
      <c r="E7" s="153"/>
      <c r="F7" s="153"/>
    </row>
    <row r="8" spans="1:6" ht="13.8">
      <c r="A8" s="153" t="s">
        <v>591</v>
      </c>
      <c r="B8" s="153"/>
      <c r="C8" s="153"/>
      <c r="D8" s="153"/>
      <c r="E8" s="153"/>
      <c r="F8" s="153"/>
    </row>
    <row r="9" spans="1:6" ht="13.8">
      <c r="A9" s="153"/>
      <c r="B9" s="153"/>
      <c r="C9" s="153"/>
      <c r="D9" s="153"/>
      <c r="E9" s="153"/>
      <c r="F9" s="153"/>
    </row>
    <row r="10" spans="1:6" ht="13.8">
      <c r="A10" s="152"/>
      <c r="B10" s="152"/>
      <c r="C10" s="527" t="s">
        <v>39</v>
      </c>
      <c r="D10" s="527"/>
      <c r="E10" s="527"/>
      <c r="F10" t="s">
        <v>1022</v>
      </c>
    </row>
    <row r="11" spans="1:6" ht="13.8">
      <c r="A11" s="258" t="s">
        <v>6</v>
      </c>
      <c r="B11" s="259"/>
      <c r="C11" s="260" t="s">
        <v>8</v>
      </c>
      <c r="D11" s="258"/>
      <c r="E11" s="261"/>
      <c r="F11" s="258" t="s">
        <v>580</v>
      </c>
    </row>
    <row r="12" spans="1:6" ht="13.8">
      <c r="A12" s="262" t="s">
        <v>11</v>
      </c>
      <c r="B12" s="262" t="s">
        <v>592</v>
      </c>
      <c r="C12" s="262" t="s">
        <v>593</v>
      </c>
      <c r="D12" s="262" t="s">
        <v>36</v>
      </c>
      <c r="E12" s="262" t="s">
        <v>14</v>
      </c>
      <c r="F12" s="262" t="s">
        <v>10</v>
      </c>
    </row>
    <row r="13" spans="1:6" ht="13.8">
      <c r="A13" s="263"/>
      <c r="B13" s="263"/>
      <c r="C13" s="263"/>
      <c r="D13" s="262" t="s">
        <v>5</v>
      </c>
      <c r="E13" s="264">
        <v>0.2</v>
      </c>
      <c r="F13" s="262" t="s">
        <v>5</v>
      </c>
    </row>
    <row r="14" spans="1:6" ht="13.8">
      <c r="A14" s="265"/>
      <c r="B14" s="265"/>
      <c r="C14" s="265"/>
      <c r="D14" s="266" t="s">
        <v>9</v>
      </c>
      <c r="E14" s="267"/>
      <c r="F14" s="266" t="s">
        <v>9</v>
      </c>
    </row>
    <row r="15" spans="1:6" ht="13.8">
      <c r="A15" s="263" t="s">
        <v>464</v>
      </c>
      <c r="B15" s="263" t="s">
        <v>594</v>
      </c>
      <c r="C15" s="263"/>
      <c r="D15" s="263"/>
      <c r="E15" s="263"/>
      <c r="F15" s="263"/>
    </row>
    <row r="16" spans="1:6" ht="13.8">
      <c r="A16" s="263"/>
      <c r="B16" s="263" t="s">
        <v>595</v>
      </c>
      <c r="C16" s="262" t="s">
        <v>140</v>
      </c>
      <c r="D16" s="268">
        <v>92.01</v>
      </c>
      <c r="E16" s="269">
        <f>ROUND(D16*0.2,2)</f>
        <v>18.399999999999999</v>
      </c>
      <c r="F16" s="268">
        <f>D16+E16</f>
        <v>110.41</v>
      </c>
    </row>
    <row r="17" spans="1:6" ht="13.8">
      <c r="A17" s="263"/>
      <c r="B17" s="263"/>
      <c r="D17" s="161"/>
      <c r="E17" s="94"/>
      <c r="F17" s="161"/>
    </row>
    <row r="18" spans="1:6" ht="13.8">
      <c r="A18" s="263" t="s">
        <v>468</v>
      </c>
      <c r="B18" s="263" t="s">
        <v>596</v>
      </c>
      <c r="C18" s="263"/>
      <c r="D18" s="270"/>
      <c r="E18" s="269"/>
      <c r="F18" s="268"/>
    </row>
    <row r="19" spans="1:6" ht="13.8">
      <c r="A19" s="263"/>
      <c r="B19" s="263" t="s">
        <v>597</v>
      </c>
      <c r="C19" s="262" t="s">
        <v>391</v>
      </c>
      <c r="D19" s="268">
        <v>184.02</v>
      </c>
      <c r="E19" s="269">
        <f>ROUND(D19*0.2,2)</f>
        <v>36.799999999999997</v>
      </c>
      <c r="F19" s="268">
        <f>D19+E19</f>
        <v>220.82</v>
      </c>
    </row>
    <row r="20" spans="1:6" ht="13.8">
      <c r="A20" s="263"/>
      <c r="B20" s="263"/>
      <c r="C20" s="263"/>
      <c r="D20" s="174"/>
      <c r="E20" s="269"/>
      <c r="F20" s="268"/>
    </row>
    <row r="21" spans="1:6" ht="13.8">
      <c r="A21" s="263" t="s">
        <v>471</v>
      </c>
      <c r="B21" s="263" t="s">
        <v>594</v>
      </c>
      <c r="C21" s="263"/>
      <c r="D21" s="174"/>
      <c r="E21" s="269"/>
      <c r="F21" s="268"/>
    </row>
    <row r="22" spans="1:6" ht="13.8">
      <c r="A22" s="263"/>
      <c r="B22" s="263" t="s">
        <v>598</v>
      </c>
      <c r="C22" s="271" t="s">
        <v>599</v>
      </c>
      <c r="D22" s="268">
        <v>56.87</v>
      </c>
      <c r="E22" s="269">
        <f>ROUND(D22*0.2,2)</f>
        <v>11.37</v>
      </c>
      <c r="F22" s="268">
        <f>D22+E22</f>
        <v>68.239999999999995</v>
      </c>
    </row>
    <row r="23" spans="1:6" ht="13.8">
      <c r="A23" s="265"/>
      <c r="B23" s="265"/>
      <c r="C23" s="265"/>
      <c r="D23" s="265"/>
      <c r="E23" s="265"/>
      <c r="F23" s="265"/>
    </row>
    <row r="24" spans="1:6" ht="13.8">
      <c r="A24" s="152"/>
      <c r="B24" s="152"/>
      <c r="C24" s="152"/>
      <c r="D24" s="152"/>
      <c r="E24" s="152"/>
      <c r="F24" s="152"/>
    </row>
    <row r="25" spans="1:6" ht="13.8">
      <c r="A25" s="152"/>
      <c r="B25" s="152"/>
      <c r="C25" s="152"/>
      <c r="D25" s="152"/>
      <c r="E25" s="152"/>
      <c r="F25" s="152"/>
    </row>
    <row r="26" spans="1:6" ht="13.8">
      <c r="A26" s="152"/>
    </row>
    <row r="27" spans="1:6" ht="13.8">
      <c r="A27" s="152"/>
    </row>
    <row r="28" spans="1:6" ht="13.8">
      <c r="A28" s="152"/>
    </row>
    <row r="29" spans="1:6" ht="13.8">
      <c r="A29" s="152"/>
    </row>
    <row r="30" spans="1:6" ht="13.8">
      <c r="A30" s="152"/>
      <c r="B30" s="152"/>
      <c r="C30" s="152"/>
      <c r="E30" s="152"/>
      <c r="F30" s="152"/>
    </row>
    <row r="31" spans="1:6" ht="13.8">
      <c r="A31" s="152"/>
      <c r="B31" s="272"/>
      <c r="C31" s="152"/>
      <c r="E31" s="152"/>
      <c r="F31" s="152"/>
    </row>
  </sheetData>
  <mergeCells count="1">
    <mergeCell ref="C10:E10"/>
  </mergeCells>
  <pageMargins left="0.98425196850393704" right="0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27"/>
  <sheetViews>
    <sheetView zoomScale="75" workbookViewId="0">
      <selection activeCell="E18" sqref="E18"/>
    </sheetView>
  </sheetViews>
  <sheetFormatPr defaultRowHeight="13.2"/>
  <cols>
    <col min="1" max="1" width="1.5546875" customWidth="1"/>
    <col min="2" max="2" width="7" customWidth="1"/>
    <col min="3" max="3" width="34.88671875" customWidth="1"/>
    <col min="4" max="4" width="11.6640625" customWidth="1"/>
    <col min="5" max="5" width="10.33203125" style="39" customWidth="1"/>
    <col min="6" max="6" width="12.6640625" customWidth="1"/>
    <col min="7" max="7" width="11.88671875" customWidth="1"/>
    <col min="8" max="8" width="12.6640625" customWidth="1"/>
  </cols>
  <sheetData>
    <row r="1" spans="2:7" ht="13.8">
      <c r="B1" s="152"/>
      <c r="C1" s="152"/>
      <c r="D1" s="152"/>
      <c r="E1" s="155"/>
    </row>
    <row r="2" spans="2:7" ht="13.8">
      <c r="B2" s="152"/>
      <c r="C2" s="152"/>
      <c r="D2" s="152"/>
      <c r="E2" s="155"/>
    </row>
    <row r="3" spans="2:7" ht="13.8">
      <c r="B3" s="152"/>
      <c r="C3" s="152"/>
      <c r="D3" s="152"/>
      <c r="E3" s="155"/>
    </row>
    <row r="4" spans="2:7" ht="13.8">
      <c r="B4" s="152"/>
      <c r="C4" s="152"/>
      <c r="D4" s="152"/>
      <c r="E4" s="155"/>
    </row>
    <row r="5" spans="2:7" ht="13.8">
      <c r="B5" s="152"/>
      <c r="C5" s="152"/>
      <c r="D5" s="152"/>
      <c r="E5" s="155"/>
    </row>
    <row r="6" spans="2:7" ht="13.8">
      <c r="B6" s="152"/>
      <c r="C6" s="152"/>
      <c r="D6" s="152"/>
      <c r="E6" s="155"/>
    </row>
    <row r="7" spans="2:7" ht="13.8">
      <c r="B7" s="528" t="s">
        <v>600</v>
      </c>
      <c r="C7" s="528"/>
      <c r="D7" s="528"/>
      <c r="E7" s="528"/>
      <c r="F7" s="528"/>
      <c r="G7" s="528"/>
    </row>
    <row r="8" spans="2:7" ht="13.8">
      <c r="B8" s="522" t="s">
        <v>601</v>
      </c>
      <c r="C8" s="522"/>
      <c r="D8" s="522"/>
      <c r="E8" s="522"/>
      <c r="F8" s="522"/>
      <c r="G8" s="522"/>
    </row>
    <row r="9" spans="2:7" ht="13.8">
      <c r="C9" s="155"/>
      <c r="D9" s="153" t="s">
        <v>602</v>
      </c>
      <c r="E9" s="155"/>
    </row>
    <row r="10" spans="2:7" ht="13.8">
      <c r="B10" s="152"/>
      <c r="C10" s="152"/>
      <c r="D10" s="152"/>
      <c r="E10" s="155"/>
    </row>
    <row r="11" spans="2:7" ht="13.8">
      <c r="B11" s="152"/>
      <c r="D11" s="152" t="s">
        <v>39</v>
      </c>
      <c r="F11" t="s">
        <v>1023</v>
      </c>
    </row>
    <row r="12" spans="2:7" ht="13.8">
      <c r="B12" s="259"/>
      <c r="C12" s="259"/>
      <c r="D12" s="259"/>
      <c r="E12" s="273"/>
      <c r="F12" s="274" t="s">
        <v>14</v>
      </c>
      <c r="G12" s="244" t="s">
        <v>267</v>
      </c>
    </row>
    <row r="13" spans="2:7" ht="13.8">
      <c r="B13" s="262" t="s">
        <v>6</v>
      </c>
      <c r="C13" s="275" t="s">
        <v>476</v>
      </c>
      <c r="D13" s="262" t="s">
        <v>8</v>
      </c>
      <c r="E13" s="276" t="s">
        <v>266</v>
      </c>
      <c r="F13" s="277" t="s">
        <v>603</v>
      </c>
      <c r="G13" s="246" t="s">
        <v>270</v>
      </c>
    </row>
    <row r="14" spans="2:7" ht="13.8">
      <c r="B14" s="262" t="s">
        <v>11</v>
      </c>
      <c r="C14" s="275" t="s">
        <v>477</v>
      </c>
      <c r="D14" s="262" t="s">
        <v>13</v>
      </c>
      <c r="E14" s="276" t="s">
        <v>478</v>
      </c>
      <c r="F14" s="278" t="s">
        <v>9</v>
      </c>
      <c r="G14" s="246" t="s">
        <v>9</v>
      </c>
    </row>
    <row r="15" spans="2:7" ht="13.8">
      <c r="B15" s="265"/>
      <c r="C15" s="265"/>
      <c r="D15" s="265"/>
      <c r="E15" s="279" t="s">
        <v>9</v>
      </c>
      <c r="F15" s="280"/>
      <c r="G15" s="257"/>
    </row>
    <row r="16" spans="2:7" ht="13.8">
      <c r="B16" s="174" t="s">
        <v>464</v>
      </c>
      <c r="C16" s="275" t="s">
        <v>604</v>
      </c>
      <c r="D16" s="275"/>
      <c r="E16" s="163"/>
      <c r="F16" s="242"/>
      <c r="G16" s="242"/>
    </row>
    <row r="17" spans="2:7" ht="13.8">
      <c r="B17" s="174"/>
      <c r="C17" s="169" t="s">
        <v>605</v>
      </c>
      <c r="D17" s="169"/>
      <c r="E17" s="281"/>
      <c r="F17" s="94"/>
      <c r="G17" s="94"/>
    </row>
    <row r="18" spans="2:7" ht="15" customHeight="1">
      <c r="B18" s="282"/>
      <c r="C18" s="275" t="s">
        <v>606</v>
      </c>
      <c r="D18" s="174" t="s">
        <v>482</v>
      </c>
      <c r="E18" s="281">
        <v>359.41</v>
      </c>
      <c r="F18" s="283">
        <v>71.88</v>
      </c>
      <c r="G18" s="283">
        <v>431.29</v>
      </c>
    </row>
    <row r="19" spans="2:7" ht="15" customHeight="1">
      <c r="B19" s="174" t="s">
        <v>468</v>
      </c>
      <c r="C19" s="275" t="s">
        <v>604</v>
      </c>
      <c r="D19" s="275"/>
      <c r="E19" s="281"/>
      <c r="F19" s="283"/>
      <c r="G19" s="283"/>
    </row>
    <row r="20" spans="2:7" ht="13.8">
      <c r="B20" s="282"/>
      <c r="C20" s="275" t="s">
        <v>607</v>
      </c>
      <c r="D20" s="174" t="s">
        <v>482</v>
      </c>
      <c r="E20" s="281">
        <v>127.79</v>
      </c>
      <c r="F20" s="283">
        <v>25.56</v>
      </c>
      <c r="G20" s="283">
        <v>153.35</v>
      </c>
    </row>
    <row r="21" spans="2:7" ht="13.8">
      <c r="B21" s="174" t="s">
        <v>471</v>
      </c>
      <c r="C21" s="176" t="s">
        <v>608</v>
      </c>
      <c r="D21" s="176"/>
      <c r="E21" s="281"/>
      <c r="F21" s="283"/>
      <c r="G21" s="283"/>
    </row>
    <row r="22" spans="2:7" ht="13.8">
      <c r="B22" s="282"/>
      <c r="C22" s="176" t="s">
        <v>609</v>
      </c>
      <c r="D22" s="174" t="s">
        <v>482</v>
      </c>
      <c r="E22" s="281">
        <v>157.13999999999999</v>
      </c>
      <c r="F22" s="283">
        <v>31.43</v>
      </c>
      <c r="G22" s="283">
        <v>188.57</v>
      </c>
    </row>
    <row r="23" spans="2:7" ht="13.8">
      <c r="B23" s="174" t="s">
        <v>610</v>
      </c>
      <c r="C23" s="275" t="s">
        <v>611</v>
      </c>
      <c r="D23" s="275"/>
      <c r="E23" s="281"/>
      <c r="F23" s="283"/>
      <c r="G23" s="283"/>
    </row>
    <row r="24" spans="2:7" ht="13.8">
      <c r="B24" s="282"/>
      <c r="C24" s="275" t="s">
        <v>607</v>
      </c>
      <c r="D24" s="174" t="s">
        <v>482</v>
      </c>
      <c r="E24" s="281">
        <v>81.87</v>
      </c>
      <c r="F24" s="283">
        <v>16.37</v>
      </c>
      <c r="G24" s="283">
        <v>98.24</v>
      </c>
    </row>
    <row r="25" spans="2:7" ht="13.8">
      <c r="B25" s="178"/>
      <c r="C25" s="265"/>
      <c r="D25" s="265"/>
      <c r="E25" s="284"/>
      <c r="F25" s="92"/>
      <c r="G25" s="92"/>
    </row>
    <row r="26" spans="2:7" ht="13.8">
      <c r="B26" s="152"/>
      <c r="C26" s="152"/>
      <c r="D26" s="152"/>
      <c r="E26" s="155"/>
    </row>
    <row r="27" spans="2:7" ht="13.8">
      <c r="B27" s="152"/>
      <c r="C27" s="152"/>
      <c r="D27" s="152"/>
      <c r="E27" s="155"/>
    </row>
  </sheetData>
  <mergeCells count="2">
    <mergeCell ref="B7:G7"/>
    <mergeCell ref="B8:G8"/>
  </mergeCells>
  <pageMargins left="1.1811023622047245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topLeftCell="A10" workbookViewId="0">
      <selection activeCell="I33" sqref="I33"/>
    </sheetView>
  </sheetViews>
  <sheetFormatPr defaultColWidth="9.109375" defaultRowHeight="13.8"/>
  <cols>
    <col min="1" max="1" width="5.44140625" style="152" customWidth="1"/>
    <col min="2" max="2" width="21" style="152" customWidth="1"/>
    <col min="3" max="3" width="8.109375" style="152" customWidth="1"/>
    <col min="4" max="4" width="10.6640625" style="152" customWidth="1"/>
    <col min="5" max="5" width="10.109375" style="152" customWidth="1"/>
    <col min="6" max="7" width="9.109375" style="152"/>
    <col min="8" max="8" width="10" style="152" customWidth="1"/>
    <col min="9" max="9" width="10.77734375" style="152" customWidth="1"/>
    <col min="10" max="16384" width="9.109375" style="152"/>
  </cols>
  <sheetData>
    <row r="1" spans="1:10">
      <c r="F1" s="285"/>
      <c r="G1" s="533"/>
      <c r="H1" s="533"/>
      <c r="I1" s="533"/>
    </row>
    <row r="2" spans="1:10">
      <c r="F2" s="286"/>
      <c r="G2" s="534"/>
      <c r="H2" s="534"/>
      <c r="I2" s="534"/>
    </row>
    <row r="3" spans="1:10">
      <c r="G3" s="534"/>
      <c r="H3" s="534"/>
      <c r="I3" s="534"/>
    </row>
    <row r="4" spans="1:10">
      <c r="G4" s="1"/>
      <c r="H4" s="4"/>
      <c r="I4" s="153"/>
    </row>
    <row r="5" spans="1:10">
      <c r="G5" s="287"/>
      <c r="H5" s="287"/>
      <c r="I5" s="223"/>
    </row>
    <row r="6" spans="1:10">
      <c r="G6" s="111"/>
      <c r="H6" s="111"/>
      <c r="I6" s="153"/>
    </row>
    <row r="7" spans="1:10">
      <c r="I7" s="153"/>
    </row>
    <row r="8" spans="1:10">
      <c r="I8" s="153"/>
    </row>
    <row r="9" spans="1:10">
      <c r="I9" s="153"/>
    </row>
    <row r="10" spans="1:10">
      <c r="A10" s="154" t="s">
        <v>486</v>
      </c>
      <c r="B10" s="153"/>
      <c r="C10" s="153"/>
      <c r="D10" s="153"/>
      <c r="E10" s="153"/>
      <c r="F10" s="153"/>
      <c r="G10" s="153"/>
      <c r="H10" s="153"/>
      <c r="I10" s="153"/>
    </row>
    <row r="11" spans="1:10">
      <c r="A11" s="288" t="s">
        <v>612</v>
      </c>
      <c r="B11" s="153"/>
      <c r="C11" s="153"/>
      <c r="D11" s="153"/>
      <c r="E11" s="153"/>
      <c r="F11" s="153"/>
      <c r="G11" s="153"/>
      <c r="H11" s="153"/>
      <c r="I11" s="153"/>
    </row>
    <row r="12" spans="1:10">
      <c r="A12" s="288"/>
      <c r="B12" s="153"/>
      <c r="C12" s="153"/>
      <c r="D12" s="153"/>
      <c r="E12" s="153"/>
      <c r="F12" s="153"/>
      <c r="G12" s="153"/>
      <c r="H12" s="153"/>
      <c r="I12" s="153"/>
    </row>
    <row r="13" spans="1:10">
      <c r="A13" s="289"/>
      <c r="B13" s="289"/>
      <c r="C13" s="289"/>
      <c r="D13" s="289"/>
      <c r="E13" s="289"/>
      <c r="F13" s="535" t="s">
        <v>39</v>
      </c>
      <c r="G13" s="536"/>
      <c r="H13" s="290" t="s">
        <v>1022</v>
      </c>
      <c r="I13" s="289"/>
      <c r="J13" s="291"/>
    </row>
    <row r="14" spans="1:10" ht="22.8" customHeight="1">
      <c r="A14" s="292" t="s">
        <v>6</v>
      </c>
      <c r="B14" s="293"/>
      <c r="C14" s="529" t="s">
        <v>613</v>
      </c>
      <c r="D14" s="537"/>
      <c r="E14" s="537"/>
      <c r="F14" s="292" t="s">
        <v>614</v>
      </c>
      <c r="G14" s="537" t="s">
        <v>615</v>
      </c>
      <c r="H14" s="538"/>
      <c r="I14" s="539" t="s">
        <v>616</v>
      </c>
      <c r="J14" s="291"/>
    </row>
    <row r="15" spans="1:10">
      <c r="A15" s="294"/>
      <c r="B15" s="295"/>
      <c r="C15" s="296" t="s">
        <v>617</v>
      </c>
      <c r="D15" s="537" t="s">
        <v>615</v>
      </c>
      <c r="E15" s="538"/>
      <c r="F15" s="297" t="s">
        <v>607</v>
      </c>
      <c r="G15" s="537" t="s">
        <v>489</v>
      </c>
      <c r="H15" s="530"/>
      <c r="I15" s="540"/>
      <c r="J15" s="291"/>
    </row>
    <row r="16" spans="1:10">
      <c r="A16" s="294" t="s">
        <v>618</v>
      </c>
      <c r="B16" s="294" t="s">
        <v>7</v>
      </c>
      <c r="C16" s="298" t="s">
        <v>491</v>
      </c>
      <c r="D16" s="529" t="s">
        <v>489</v>
      </c>
      <c r="E16" s="530"/>
      <c r="F16" s="292" t="s">
        <v>490</v>
      </c>
      <c r="G16" s="531" t="s">
        <v>614</v>
      </c>
      <c r="I16" s="294" t="s">
        <v>490</v>
      </c>
      <c r="J16" s="291"/>
    </row>
    <row r="17" spans="1:10">
      <c r="A17" s="299"/>
      <c r="B17" s="299"/>
      <c r="C17" s="297" t="s">
        <v>9</v>
      </c>
      <c r="D17" s="297" t="s">
        <v>619</v>
      </c>
      <c r="E17" s="300" t="s">
        <v>614</v>
      </c>
      <c r="F17" s="297" t="s">
        <v>9</v>
      </c>
      <c r="G17" s="532"/>
      <c r="H17" s="299" t="s">
        <v>619</v>
      </c>
      <c r="I17" s="297" t="s">
        <v>9</v>
      </c>
      <c r="J17" s="291"/>
    </row>
    <row r="18" spans="1:10" s="304" customFormat="1">
      <c r="A18" s="301"/>
      <c r="B18" s="301"/>
      <c r="C18" s="302"/>
      <c r="D18" s="302"/>
      <c r="E18" s="302"/>
      <c r="F18" s="302"/>
      <c r="G18" s="302"/>
      <c r="H18" s="302"/>
      <c r="I18" s="302"/>
      <c r="J18" s="303"/>
    </row>
    <row r="19" spans="1:10" s="304" customFormat="1">
      <c r="A19" s="302" t="s">
        <v>464</v>
      </c>
      <c r="B19" s="305" t="s">
        <v>620</v>
      </c>
      <c r="C19" s="306">
        <v>0.76</v>
      </c>
      <c r="D19" s="306">
        <v>10.17</v>
      </c>
      <c r="E19" s="306">
        <v>10.17</v>
      </c>
      <c r="F19" s="306">
        <v>0.76</v>
      </c>
      <c r="G19" s="306">
        <v>10.17</v>
      </c>
      <c r="H19" s="306">
        <v>10.17</v>
      </c>
      <c r="I19" s="306">
        <v>0.76</v>
      </c>
      <c r="J19" s="303"/>
    </row>
    <row r="20" spans="1:10" s="304" customFormat="1">
      <c r="A20" s="302"/>
      <c r="B20" s="301" t="s">
        <v>621</v>
      </c>
      <c r="C20" s="307"/>
      <c r="D20" s="307"/>
      <c r="E20" s="307"/>
      <c r="F20" s="307"/>
      <c r="G20" s="307"/>
      <c r="H20" s="307"/>
      <c r="I20" s="307"/>
      <c r="J20" s="303"/>
    </row>
    <row r="21" spans="1:10" s="304" customFormat="1">
      <c r="A21" s="302"/>
      <c r="B21" s="301" t="s">
        <v>499</v>
      </c>
      <c r="C21" s="307"/>
      <c r="D21" s="307"/>
      <c r="E21" s="307"/>
      <c r="F21" s="307"/>
      <c r="G21" s="307"/>
      <c r="H21" s="307"/>
      <c r="I21" s="307"/>
      <c r="J21" s="303"/>
    </row>
    <row r="22" spans="1:10" s="304" customFormat="1">
      <c r="A22" s="302"/>
      <c r="B22" s="301" t="s">
        <v>500</v>
      </c>
      <c r="C22" s="307"/>
      <c r="D22" s="307"/>
      <c r="E22" s="307"/>
      <c r="F22" s="307"/>
      <c r="G22" s="307"/>
      <c r="H22" s="307"/>
      <c r="I22" s="307"/>
      <c r="J22" s="303"/>
    </row>
    <row r="23" spans="1:10" s="304" customFormat="1">
      <c r="A23" s="302"/>
      <c r="B23" s="301" t="s">
        <v>622</v>
      </c>
      <c r="C23" s="307"/>
      <c r="D23" s="307"/>
      <c r="E23" s="307"/>
      <c r="F23" s="307"/>
      <c r="G23" s="307"/>
      <c r="H23" s="307"/>
      <c r="I23" s="307"/>
      <c r="J23" s="303"/>
    </row>
    <row r="24" spans="1:10" s="304" customFormat="1">
      <c r="A24" s="302"/>
      <c r="B24" s="301"/>
      <c r="C24" s="307"/>
      <c r="D24" s="307"/>
      <c r="E24" s="307"/>
      <c r="F24" s="307"/>
      <c r="G24" s="307"/>
      <c r="H24" s="307"/>
      <c r="I24" s="307"/>
      <c r="J24" s="303"/>
    </row>
    <row r="25" spans="1:10" s="304" customFormat="1" ht="15" customHeight="1">
      <c r="A25" s="302"/>
      <c r="B25" s="301"/>
      <c r="C25" s="308"/>
      <c r="D25" s="308"/>
      <c r="E25" s="308"/>
      <c r="F25" s="308"/>
      <c r="G25" s="308"/>
      <c r="H25" s="308"/>
      <c r="I25" s="308"/>
      <c r="J25" s="303"/>
    </row>
    <row r="26" spans="1:10">
      <c r="A26" s="294" t="s">
        <v>468</v>
      </c>
      <c r="B26" s="309" t="s">
        <v>504</v>
      </c>
      <c r="C26" s="310">
        <v>35.67</v>
      </c>
      <c r="D26" s="310">
        <v>179.63</v>
      </c>
      <c r="E26" s="310">
        <v>180.26</v>
      </c>
      <c r="F26" s="310">
        <v>35.67</v>
      </c>
      <c r="G26" s="310">
        <v>180.26</v>
      </c>
      <c r="H26" s="310">
        <v>179.63</v>
      </c>
      <c r="I26" s="310">
        <v>19.48</v>
      </c>
      <c r="J26" s="291"/>
    </row>
    <row r="27" spans="1:10">
      <c r="A27" s="294" t="s">
        <v>471</v>
      </c>
      <c r="B27" s="311" t="s">
        <v>623</v>
      </c>
      <c r="C27" s="312"/>
      <c r="D27" s="312"/>
      <c r="E27" s="312"/>
      <c r="F27" s="312"/>
      <c r="G27" s="312"/>
      <c r="H27" s="312"/>
      <c r="I27" s="312"/>
      <c r="J27" s="291"/>
    </row>
    <row r="28" spans="1:10">
      <c r="A28" s="295"/>
      <c r="B28" s="295" t="s">
        <v>624</v>
      </c>
      <c r="C28" s="310">
        <v>359.41</v>
      </c>
      <c r="D28" s="310">
        <v>359.41</v>
      </c>
      <c r="E28" s="310">
        <v>359.41</v>
      </c>
      <c r="F28" s="310">
        <v>127.79</v>
      </c>
      <c r="G28" s="310">
        <v>157.13999999999999</v>
      </c>
      <c r="H28" s="310">
        <v>157.13999999999999</v>
      </c>
      <c r="I28" s="310">
        <v>81.87</v>
      </c>
      <c r="J28" s="291"/>
    </row>
    <row r="29" spans="1:10">
      <c r="A29" s="295"/>
      <c r="B29" s="295"/>
      <c r="C29" s="312"/>
      <c r="D29" s="312"/>
      <c r="E29" s="312"/>
      <c r="F29" s="312"/>
      <c r="G29" s="312"/>
      <c r="H29" s="312"/>
      <c r="I29" s="312"/>
      <c r="J29" s="291"/>
    </row>
    <row r="30" spans="1:10">
      <c r="A30" s="295"/>
      <c r="B30" s="294" t="s">
        <v>507</v>
      </c>
      <c r="C30" s="310">
        <f t="shared" ref="C30:I30" si="0">C19+C25+C26+C28</f>
        <v>395.84000000000003</v>
      </c>
      <c r="D30" s="310">
        <f t="shared" si="0"/>
        <v>549.21</v>
      </c>
      <c r="E30" s="310">
        <f t="shared" si="0"/>
        <v>549.84</v>
      </c>
      <c r="F30" s="310">
        <f t="shared" si="0"/>
        <v>164.22</v>
      </c>
      <c r="G30" s="310">
        <f t="shared" si="0"/>
        <v>347.56999999999994</v>
      </c>
      <c r="H30" s="310">
        <f t="shared" si="0"/>
        <v>346.93999999999994</v>
      </c>
      <c r="I30" s="310">
        <f t="shared" si="0"/>
        <v>102.11000000000001</v>
      </c>
      <c r="J30" s="291"/>
    </row>
    <row r="31" spans="1:10">
      <c r="A31" s="295"/>
      <c r="B31" s="294"/>
      <c r="C31" s="312"/>
      <c r="D31" s="312"/>
      <c r="E31" s="312"/>
      <c r="F31" s="312"/>
      <c r="G31" s="312"/>
      <c r="H31" s="312"/>
      <c r="I31" s="312"/>
      <c r="J31" s="291"/>
    </row>
    <row r="32" spans="1:10">
      <c r="A32" s="295"/>
      <c r="B32" s="294" t="s">
        <v>14</v>
      </c>
      <c r="C32" s="312">
        <v>79.17</v>
      </c>
      <c r="D32" s="312">
        <v>109.84</v>
      </c>
      <c r="E32" s="312">
        <v>109.97</v>
      </c>
      <c r="F32" s="312">
        <v>32.840000000000003</v>
      </c>
      <c r="G32" s="312">
        <v>69.510000000000005</v>
      </c>
      <c r="H32" s="312">
        <v>69.39</v>
      </c>
      <c r="I32" s="312">
        <v>20.420000000000002</v>
      </c>
      <c r="J32" s="291"/>
    </row>
    <row r="33" spans="1:10">
      <c r="A33" s="295"/>
      <c r="B33" s="294"/>
      <c r="C33" s="312"/>
      <c r="D33" s="312"/>
      <c r="E33" s="312"/>
      <c r="F33" s="312"/>
      <c r="G33" s="312"/>
      <c r="H33" s="312"/>
      <c r="I33" s="312"/>
      <c r="J33" s="291"/>
    </row>
    <row r="34" spans="1:10">
      <c r="A34" s="295"/>
      <c r="B34" s="294" t="s">
        <v>508</v>
      </c>
      <c r="C34" s="310">
        <f t="shared" ref="C34:I34" si="1">C30+C32</f>
        <v>475.01000000000005</v>
      </c>
      <c r="D34" s="310">
        <f t="shared" si="1"/>
        <v>659.05000000000007</v>
      </c>
      <c r="E34" s="310">
        <f t="shared" si="1"/>
        <v>659.81000000000006</v>
      </c>
      <c r="F34" s="310">
        <f t="shared" si="1"/>
        <v>197.06</v>
      </c>
      <c r="G34" s="310">
        <f t="shared" si="1"/>
        <v>417.07999999999993</v>
      </c>
      <c r="H34" s="310">
        <f t="shared" si="1"/>
        <v>416.32999999999993</v>
      </c>
      <c r="I34" s="310">
        <f t="shared" si="1"/>
        <v>122.53000000000002</v>
      </c>
      <c r="J34" s="291"/>
    </row>
    <row r="35" spans="1:10">
      <c r="A35" s="299"/>
      <c r="B35" s="299"/>
      <c r="C35" s="313"/>
      <c r="D35" s="313"/>
      <c r="E35" s="313"/>
      <c r="F35" s="299"/>
      <c r="G35" s="299"/>
      <c r="H35" s="299"/>
      <c r="I35" s="299"/>
      <c r="J35" s="291"/>
    </row>
    <row r="36" spans="1:10">
      <c r="A36" s="291"/>
      <c r="B36" s="291"/>
      <c r="C36" s="291"/>
      <c r="D36" s="291"/>
      <c r="E36" s="291"/>
      <c r="F36" s="291"/>
      <c r="G36" s="291"/>
      <c r="H36" s="291"/>
      <c r="I36" s="291"/>
      <c r="J36" s="291"/>
    </row>
    <row r="37" spans="1:10">
      <c r="A37" s="291"/>
      <c r="B37" s="291"/>
      <c r="C37" s="291"/>
      <c r="D37" s="291"/>
      <c r="E37" s="291"/>
      <c r="F37" s="291"/>
      <c r="G37" s="291"/>
      <c r="H37" s="291"/>
      <c r="I37" s="291"/>
      <c r="J37" s="291"/>
    </row>
  </sheetData>
  <mergeCells count="11">
    <mergeCell ref="D16:E16"/>
    <mergeCell ref="G16:G17"/>
    <mergeCell ref="G1:I1"/>
    <mergeCell ref="G2:I2"/>
    <mergeCell ref="G3:I3"/>
    <mergeCell ref="F13:G13"/>
    <mergeCell ref="C14:E14"/>
    <mergeCell ref="G14:H14"/>
    <mergeCell ref="I14:I15"/>
    <mergeCell ref="D15:E15"/>
    <mergeCell ref="G15:H15"/>
  </mergeCells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F113"/>
  <sheetViews>
    <sheetView topLeftCell="A83" workbookViewId="0">
      <selection activeCell="I107" sqref="I107"/>
    </sheetView>
  </sheetViews>
  <sheetFormatPr defaultRowHeight="13.2"/>
  <cols>
    <col min="1" max="1" width="7.33203125" customWidth="1"/>
    <col min="2" max="2" width="35.88671875" customWidth="1"/>
    <col min="3" max="3" width="8.33203125" customWidth="1"/>
    <col min="6" max="6" width="11.109375" customWidth="1"/>
  </cols>
  <sheetData>
    <row r="2" spans="1:6">
      <c r="A2" s="4" t="s">
        <v>625</v>
      </c>
      <c r="B2" s="4"/>
      <c r="C2" s="4"/>
      <c r="D2" s="4"/>
      <c r="E2" s="4"/>
      <c r="F2" s="4"/>
    </row>
    <row r="3" spans="1:6">
      <c r="A3" s="4" t="s">
        <v>264</v>
      </c>
      <c r="B3" s="4"/>
      <c r="C3" s="4"/>
      <c r="D3" s="4"/>
      <c r="E3" s="4"/>
      <c r="F3" s="4"/>
    </row>
    <row r="4" spans="1:6">
      <c r="B4" s="4"/>
      <c r="C4" s="4"/>
      <c r="D4" s="4"/>
      <c r="E4" s="4"/>
      <c r="F4" s="4"/>
    </row>
    <row r="5" spans="1:6">
      <c r="D5" t="s">
        <v>39</v>
      </c>
      <c r="F5" s="87" t="s">
        <v>1022</v>
      </c>
    </row>
    <row r="6" spans="1:6">
      <c r="A6" s="158" t="s">
        <v>488</v>
      </c>
      <c r="B6" s="88" t="s">
        <v>40</v>
      </c>
      <c r="C6" s="88" t="s">
        <v>41</v>
      </c>
      <c r="D6" s="244" t="s">
        <v>266</v>
      </c>
      <c r="E6" s="88" t="s">
        <v>14</v>
      </c>
      <c r="F6" s="244" t="s">
        <v>267</v>
      </c>
    </row>
    <row r="7" spans="1:6">
      <c r="A7" s="161" t="s">
        <v>626</v>
      </c>
      <c r="B7" s="90" t="s">
        <v>43</v>
      </c>
      <c r="C7" s="90" t="s">
        <v>627</v>
      </c>
      <c r="D7" s="246" t="s">
        <v>269</v>
      </c>
      <c r="E7" s="501" t="s">
        <v>603</v>
      </c>
      <c r="F7" s="246" t="s">
        <v>270</v>
      </c>
    </row>
    <row r="8" spans="1:6">
      <c r="A8" s="166"/>
      <c r="B8" s="92"/>
      <c r="C8" s="92"/>
      <c r="D8" s="250" t="s">
        <v>9</v>
      </c>
      <c r="E8" s="502" t="s">
        <v>9</v>
      </c>
      <c r="F8" s="250" t="s">
        <v>9</v>
      </c>
    </row>
    <row r="9" spans="1:6">
      <c r="A9" s="161"/>
      <c r="B9" s="91" t="s">
        <v>628</v>
      </c>
      <c r="C9" s="111"/>
      <c r="D9" s="253"/>
      <c r="E9" s="253"/>
      <c r="F9" s="253"/>
    </row>
    <row r="10" spans="1:6">
      <c r="A10" s="161"/>
      <c r="B10" s="95" t="s">
        <v>271</v>
      </c>
      <c r="C10" s="95"/>
      <c r="D10" s="253"/>
      <c r="E10" s="253"/>
      <c r="F10" s="253"/>
    </row>
    <row r="11" spans="1:6">
      <c r="A11" s="161">
        <v>1</v>
      </c>
      <c r="B11" s="94" t="s">
        <v>629</v>
      </c>
      <c r="C11" s="90" t="s">
        <v>630</v>
      </c>
      <c r="D11" s="254">
        <v>42.15</v>
      </c>
      <c r="E11" s="254">
        <v>8.43</v>
      </c>
      <c r="F11" s="254">
        <v>50.58</v>
      </c>
    </row>
    <row r="12" spans="1:6">
      <c r="A12" s="161">
        <v>2</v>
      </c>
      <c r="B12" s="94" t="s">
        <v>631</v>
      </c>
      <c r="C12" s="90" t="s">
        <v>391</v>
      </c>
      <c r="D12" s="254">
        <v>63.21</v>
      </c>
      <c r="E12" s="254">
        <v>12.64</v>
      </c>
      <c r="F12" s="254">
        <v>75.849999999999994</v>
      </c>
    </row>
    <row r="13" spans="1:6">
      <c r="A13" s="161">
        <v>3</v>
      </c>
      <c r="B13" s="96" t="s">
        <v>632</v>
      </c>
      <c r="C13" s="90" t="s">
        <v>633</v>
      </c>
      <c r="D13" s="254">
        <v>157.15</v>
      </c>
      <c r="E13" s="254">
        <v>31.43</v>
      </c>
      <c r="F13" s="254">
        <v>188.58</v>
      </c>
    </row>
    <row r="14" spans="1:6">
      <c r="A14" s="161">
        <v>4</v>
      </c>
      <c r="B14" s="96" t="s">
        <v>634</v>
      </c>
      <c r="C14" s="90" t="s">
        <v>635</v>
      </c>
      <c r="D14" s="254">
        <v>143.71</v>
      </c>
      <c r="E14" s="254">
        <v>28.74</v>
      </c>
      <c r="F14" s="254">
        <v>172.45</v>
      </c>
    </row>
    <row r="15" spans="1:6">
      <c r="A15" s="161">
        <v>5</v>
      </c>
      <c r="B15" s="96" t="s">
        <v>636</v>
      </c>
      <c r="C15" s="90" t="s">
        <v>637</v>
      </c>
      <c r="D15" s="254">
        <v>120.72</v>
      </c>
      <c r="E15" s="254">
        <v>24.14</v>
      </c>
      <c r="F15" s="254">
        <v>144.86000000000001</v>
      </c>
    </row>
    <row r="16" spans="1:6">
      <c r="A16" s="161">
        <v>6</v>
      </c>
      <c r="B16" s="94" t="s">
        <v>638</v>
      </c>
      <c r="C16" s="90" t="s">
        <v>639</v>
      </c>
      <c r="D16" s="254">
        <v>80.5</v>
      </c>
      <c r="E16" s="254">
        <v>16.100000000000001</v>
      </c>
      <c r="F16" s="254">
        <v>96.6</v>
      </c>
    </row>
    <row r="17" spans="1:6">
      <c r="A17" s="161">
        <v>7</v>
      </c>
      <c r="B17" s="94" t="s">
        <v>640</v>
      </c>
      <c r="C17" s="90" t="s">
        <v>641</v>
      </c>
      <c r="D17" s="254">
        <v>114.99</v>
      </c>
      <c r="E17" s="254">
        <v>23</v>
      </c>
      <c r="F17" s="254">
        <v>137.99</v>
      </c>
    </row>
    <row r="18" spans="1:6">
      <c r="A18" s="161">
        <v>8</v>
      </c>
      <c r="B18" s="96" t="s">
        <v>642</v>
      </c>
      <c r="C18" s="90" t="s">
        <v>643</v>
      </c>
      <c r="D18" s="254">
        <v>130.29</v>
      </c>
      <c r="E18" s="254">
        <v>26.06</v>
      </c>
      <c r="F18" s="254">
        <v>156.35</v>
      </c>
    </row>
    <row r="19" spans="1:6">
      <c r="A19" s="161">
        <v>9</v>
      </c>
      <c r="B19" s="96" t="s">
        <v>644</v>
      </c>
      <c r="C19" s="90" t="s">
        <v>645</v>
      </c>
      <c r="D19" s="254">
        <v>268.29000000000002</v>
      </c>
      <c r="E19" s="254">
        <v>53.66</v>
      </c>
      <c r="F19" s="254">
        <v>321.95</v>
      </c>
    </row>
    <row r="20" spans="1:6">
      <c r="A20" s="161">
        <v>10</v>
      </c>
      <c r="B20" s="176" t="s">
        <v>646</v>
      </c>
      <c r="C20" s="90"/>
      <c r="D20" s="254"/>
      <c r="E20" s="254"/>
      <c r="F20" s="254"/>
    </row>
    <row r="21" spans="1:6">
      <c r="A21" s="161"/>
      <c r="B21" s="94" t="s">
        <v>647</v>
      </c>
      <c r="C21" s="90" t="s">
        <v>648</v>
      </c>
      <c r="D21" s="254">
        <v>141.53</v>
      </c>
      <c r="E21" s="254">
        <v>28.31</v>
      </c>
      <c r="F21" s="254">
        <v>169.84</v>
      </c>
    </row>
    <row r="22" spans="1:6">
      <c r="A22" s="161">
        <v>11</v>
      </c>
      <c r="B22" s="96" t="s">
        <v>649</v>
      </c>
      <c r="C22" s="314"/>
      <c r="D22" s="254"/>
      <c r="E22" s="254"/>
      <c r="F22" s="254"/>
    </row>
    <row r="23" spans="1:6">
      <c r="A23" s="161"/>
      <c r="B23" s="94" t="s">
        <v>650</v>
      </c>
      <c r="C23" s="90" t="s">
        <v>391</v>
      </c>
      <c r="D23" s="254">
        <v>124.97</v>
      </c>
      <c r="E23" s="254">
        <v>24.99</v>
      </c>
      <c r="F23" s="254">
        <v>149.96</v>
      </c>
    </row>
    <row r="24" spans="1:6">
      <c r="A24" s="161">
        <v>12</v>
      </c>
      <c r="B24" s="96" t="s">
        <v>651</v>
      </c>
      <c r="C24" s="314"/>
      <c r="D24" s="254"/>
      <c r="E24" s="254"/>
      <c r="F24" s="254"/>
    </row>
    <row r="25" spans="1:6">
      <c r="A25" s="161"/>
      <c r="B25" s="94" t="s">
        <v>652</v>
      </c>
      <c r="C25" s="90" t="s">
        <v>391</v>
      </c>
      <c r="D25" s="254">
        <v>162.74</v>
      </c>
      <c r="E25" s="254">
        <v>32.549999999999997</v>
      </c>
      <c r="F25" s="254">
        <v>195.29</v>
      </c>
    </row>
    <row r="26" spans="1:6">
      <c r="A26" s="161">
        <v>13</v>
      </c>
      <c r="B26" s="94" t="s">
        <v>653</v>
      </c>
      <c r="C26" s="90"/>
      <c r="D26" s="254"/>
      <c r="E26" s="254"/>
      <c r="F26" s="254"/>
    </row>
    <row r="27" spans="1:6">
      <c r="A27" s="161"/>
      <c r="B27" s="94" t="s">
        <v>654</v>
      </c>
      <c r="C27" s="90" t="s">
        <v>655</v>
      </c>
      <c r="D27" s="254">
        <v>212.25000000000003</v>
      </c>
      <c r="E27" s="254">
        <v>42.45</v>
      </c>
      <c r="F27" s="254">
        <v>254.70000000000005</v>
      </c>
    </row>
    <row r="28" spans="1:6">
      <c r="A28" s="161">
        <v>14</v>
      </c>
      <c r="B28" s="94" t="s">
        <v>656</v>
      </c>
      <c r="C28" s="90" t="s">
        <v>633</v>
      </c>
      <c r="D28" s="254">
        <v>57.5</v>
      </c>
      <c r="E28" s="254">
        <v>11.5</v>
      </c>
      <c r="F28" s="254">
        <v>69</v>
      </c>
    </row>
    <row r="29" spans="1:6">
      <c r="A29" s="161"/>
      <c r="B29" s="315" t="s">
        <v>657</v>
      </c>
      <c r="C29" s="316"/>
      <c r="D29" s="254"/>
      <c r="E29" s="254"/>
      <c r="F29" s="254"/>
    </row>
    <row r="30" spans="1:6">
      <c r="A30" s="161">
        <v>15</v>
      </c>
      <c r="B30" s="94" t="s">
        <v>658</v>
      </c>
      <c r="C30" s="90" t="s">
        <v>659</v>
      </c>
      <c r="D30" s="254">
        <v>104.73</v>
      </c>
      <c r="E30" s="254">
        <v>20.95</v>
      </c>
      <c r="F30" s="254">
        <v>125.68</v>
      </c>
    </row>
    <row r="31" spans="1:6">
      <c r="A31" s="161">
        <v>16</v>
      </c>
      <c r="B31" s="94" t="s">
        <v>660</v>
      </c>
      <c r="C31" s="90" t="s">
        <v>637</v>
      </c>
      <c r="D31" s="254">
        <v>128.25</v>
      </c>
      <c r="E31" s="254">
        <v>25.65</v>
      </c>
      <c r="F31" s="254">
        <v>153.9</v>
      </c>
    </row>
    <row r="32" spans="1:6">
      <c r="A32" s="161">
        <v>17</v>
      </c>
      <c r="B32" s="94" t="s">
        <v>661</v>
      </c>
      <c r="C32" s="90" t="s">
        <v>662</v>
      </c>
      <c r="D32" s="254">
        <v>237.26</v>
      </c>
      <c r="E32" s="254">
        <v>47.45</v>
      </c>
      <c r="F32" s="254">
        <v>284.70999999999998</v>
      </c>
    </row>
    <row r="33" spans="1:6">
      <c r="A33" s="161">
        <v>18</v>
      </c>
      <c r="B33" s="99" t="s">
        <v>663</v>
      </c>
      <c r="C33" s="317" t="s">
        <v>664</v>
      </c>
      <c r="D33" s="318">
        <v>98.32</v>
      </c>
      <c r="E33" s="318">
        <v>19.66</v>
      </c>
      <c r="F33" s="318">
        <v>117.97999999999999</v>
      </c>
    </row>
    <row r="34" spans="1:6">
      <c r="A34" s="161">
        <v>19</v>
      </c>
      <c r="B34" s="94" t="s">
        <v>665</v>
      </c>
      <c r="C34" s="90"/>
      <c r="D34" s="254"/>
      <c r="E34" s="254"/>
      <c r="F34" s="254"/>
    </row>
    <row r="35" spans="1:6">
      <c r="A35" s="161"/>
      <c r="B35" s="94" t="s">
        <v>666</v>
      </c>
      <c r="C35" s="90" t="s">
        <v>667</v>
      </c>
      <c r="D35" s="254">
        <v>158.13999999999999</v>
      </c>
      <c r="E35" s="254">
        <v>31.63</v>
      </c>
      <c r="F35" s="254">
        <v>189.77</v>
      </c>
    </row>
    <row r="36" spans="1:6">
      <c r="A36" s="161">
        <v>20</v>
      </c>
      <c r="B36" s="94" t="s">
        <v>668</v>
      </c>
      <c r="C36" s="90"/>
      <c r="D36" s="254"/>
      <c r="E36" s="254"/>
      <c r="F36" s="254"/>
    </row>
    <row r="37" spans="1:6">
      <c r="A37" s="161"/>
      <c r="B37" s="94" t="s">
        <v>666</v>
      </c>
      <c r="C37" s="90" t="s">
        <v>669</v>
      </c>
      <c r="D37" s="254">
        <v>230.86</v>
      </c>
      <c r="E37" s="254">
        <v>46.17</v>
      </c>
      <c r="F37" s="254">
        <v>277.02999999999997</v>
      </c>
    </row>
    <row r="38" spans="1:6">
      <c r="A38" s="161">
        <v>21</v>
      </c>
      <c r="B38" s="94" t="s">
        <v>670</v>
      </c>
      <c r="C38" s="90" t="s">
        <v>671</v>
      </c>
      <c r="D38" s="254">
        <v>66.260000000000005</v>
      </c>
      <c r="E38" s="254">
        <v>13.25</v>
      </c>
      <c r="F38" s="254">
        <v>79.510000000000005</v>
      </c>
    </row>
    <row r="39" spans="1:6">
      <c r="A39" s="161">
        <v>22</v>
      </c>
      <c r="B39" s="94" t="s">
        <v>672</v>
      </c>
      <c r="C39" s="90" t="s">
        <v>673</v>
      </c>
      <c r="D39" s="254">
        <v>138.94</v>
      </c>
      <c r="E39" s="254">
        <v>27.79</v>
      </c>
      <c r="F39" s="254">
        <v>166.73</v>
      </c>
    </row>
    <row r="40" spans="1:6">
      <c r="A40" s="161">
        <v>23</v>
      </c>
      <c r="B40" s="94" t="s">
        <v>674</v>
      </c>
      <c r="C40" s="90" t="s">
        <v>391</v>
      </c>
      <c r="D40" s="254">
        <v>152.82999999999998</v>
      </c>
      <c r="E40" s="254">
        <v>30.57</v>
      </c>
      <c r="F40" s="254">
        <v>183.39999999999998</v>
      </c>
    </row>
    <row r="41" spans="1:6">
      <c r="A41" s="161">
        <v>24</v>
      </c>
      <c r="B41" s="96" t="s">
        <v>675</v>
      </c>
      <c r="C41" s="90" t="s">
        <v>676</v>
      </c>
      <c r="D41" s="254">
        <v>183.79</v>
      </c>
      <c r="E41" s="254">
        <v>36.76</v>
      </c>
      <c r="F41" s="254">
        <v>220.55</v>
      </c>
    </row>
    <row r="42" spans="1:6">
      <c r="A42" s="161">
        <v>25</v>
      </c>
      <c r="B42" s="94" t="s">
        <v>677</v>
      </c>
      <c r="C42" s="90" t="s">
        <v>678</v>
      </c>
      <c r="D42" s="254">
        <v>228.67999999999998</v>
      </c>
      <c r="E42" s="254">
        <v>45.74</v>
      </c>
      <c r="F42" s="254">
        <v>274.41999999999996</v>
      </c>
    </row>
    <row r="43" spans="1:6">
      <c r="A43" s="161">
        <v>26</v>
      </c>
      <c r="B43" s="94" t="s">
        <v>679</v>
      </c>
      <c r="C43" s="90" t="s">
        <v>680</v>
      </c>
      <c r="D43" s="254">
        <v>128.25</v>
      </c>
      <c r="E43" s="254">
        <v>25.65</v>
      </c>
      <c r="F43" s="254">
        <v>153.9</v>
      </c>
    </row>
    <row r="44" spans="1:6">
      <c r="A44" s="161">
        <v>27</v>
      </c>
      <c r="B44" s="94" t="s">
        <v>681</v>
      </c>
      <c r="C44" s="90"/>
      <c r="D44" s="254"/>
      <c r="E44" s="254"/>
      <c r="F44" s="254"/>
    </row>
    <row r="45" spans="1:6">
      <c r="A45" s="161"/>
      <c r="B45" s="96" t="s">
        <v>666</v>
      </c>
      <c r="C45" s="90" t="s">
        <v>682</v>
      </c>
      <c r="D45" s="254">
        <v>181.67</v>
      </c>
      <c r="E45" s="254">
        <v>36.33</v>
      </c>
      <c r="F45" s="254">
        <v>218</v>
      </c>
    </row>
    <row r="46" spans="1:6">
      <c r="A46" s="161">
        <v>28</v>
      </c>
      <c r="B46" s="94" t="s">
        <v>683</v>
      </c>
      <c r="C46" s="90" t="s">
        <v>684</v>
      </c>
      <c r="D46" s="254">
        <v>128.25</v>
      </c>
      <c r="E46" s="254">
        <v>25.65</v>
      </c>
      <c r="F46" s="254">
        <v>153.9</v>
      </c>
    </row>
    <row r="47" spans="1:6">
      <c r="A47" s="161">
        <v>29</v>
      </c>
      <c r="B47" s="94" t="s">
        <v>685</v>
      </c>
      <c r="C47" s="90" t="s">
        <v>686</v>
      </c>
      <c r="D47" s="254">
        <v>100.47</v>
      </c>
      <c r="E47" s="254">
        <v>20.09</v>
      </c>
      <c r="F47" s="254">
        <v>120.56</v>
      </c>
    </row>
    <row r="48" spans="1:6">
      <c r="A48" s="161">
        <v>30</v>
      </c>
      <c r="B48" s="94" t="s">
        <v>687</v>
      </c>
      <c r="C48" s="90"/>
      <c r="D48" s="254"/>
      <c r="E48" s="254"/>
      <c r="F48" s="254"/>
    </row>
    <row r="49" spans="1:6">
      <c r="A49" s="161"/>
      <c r="B49" s="94" t="s">
        <v>688</v>
      </c>
      <c r="C49" s="90" t="s">
        <v>689</v>
      </c>
      <c r="D49" s="254">
        <v>59.87</v>
      </c>
      <c r="E49" s="254">
        <v>11.97</v>
      </c>
      <c r="F49" s="254">
        <v>71.84</v>
      </c>
    </row>
    <row r="50" spans="1:6">
      <c r="A50" s="161">
        <v>31</v>
      </c>
      <c r="B50" s="94" t="s">
        <v>690</v>
      </c>
      <c r="C50" s="90"/>
      <c r="D50" s="254"/>
      <c r="E50" s="254"/>
      <c r="F50" s="254"/>
    </row>
    <row r="51" spans="1:6">
      <c r="A51" s="161"/>
      <c r="B51" s="94" t="s">
        <v>691</v>
      </c>
      <c r="C51" s="90" t="s">
        <v>692</v>
      </c>
      <c r="D51" s="254">
        <v>76.94</v>
      </c>
      <c r="E51" s="254">
        <v>15.39</v>
      </c>
      <c r="F51" s="254">
        <v>92.33</v>
      </c>
    </row>
    <row r="52" spans="1:6">
      <c r="A52" s="161">
        <v>32</v>
      </c>
      <c r="B52" s="96" t="s">
        <v>693</v>
      </c>
      <c r="C52" s="90" t="s">
        <v>694</v>
      </c>
      <c r="D52" s="254">
        <v>51.29</v>
      </c>
      <c r="E52" s="254">
        <v>10.26</v>
      </c>
      <c r="F52" s="254">
        <v>61.55</v>
      </c>
    </row>
    <row r="53" spans="1:6">
      <c r="A53" s="161">
        <v>33</v>
      </c>
      <c r="B53" s="176" t="s">
        <v>695</v>
      </c>
      <c r="C53" s="90" t="s">
        <v>662</v>
      </c>
      <c r="D53" s="254">
        <v>91.93</v>
      </c>
      <c r="E53" s="254">
        <v>18.39</v>
      </c>
      <c r="F53" s="254">
        <v>110.32</v>
      </c>
    </row>
    <row r="54" spans="1:6">
      <c r="A54" s="161">
        <v>34</v>
      </c>
      <c r="B54" s="176" t="s">
        <v>696</v>
      </c>
      <c r="C54" s="90" t="s">
        <v>671</v>
      </c>
      <c r="D54" s="254">
        <v>64.13</v>
      </c>
      <c r="E54" s="254">
        <v>12.83</v>
      </c>
      <c r="F54" s="254">
        <v>76.959999999999994</v>
      </c>
    </row>
    <row r="55" spans="1:6">
      <c r="A55" s="161"/>
      <c r="B55" s="315" t="s">
        <v>697</v>
      </c>
      <c r="C55" s="316"/>
      <c r="D55" s="254"/>
      <c r="E55" s="254"/>
      <c r="F55" s="254"/>
    </row>
    <row r="56" spans="1:6">
      <c r="A56" s="161">
        <v>35</v>
      </c>
      <c r="B56" s="96" t="s">
        <v>698</v>
      </c>
      <c r="C56" s="90" t="s">
        <v>380</v>
      </c>
      <c r="D56" s="254">
        <v>164.59</v>
      </c>
      <c r="E56" s="254">
        <v>32.92</v>
      </c>
      <c r="F56" s="254">
        <v>197.51</v>
      </c>
    </row>
    <row r="57" spans="1:6">
      <c r="A57" s="161">
        <v>36</v>
      </c>
      <c r="B57" s="176" t="s">
        <v>342</v>
      </c>
      <c r="C57" s="90" t="s">
        <v>391</v>
      </c>
      <c r="D57" s="254">
        <v>213.72</v>
      </c>
      <c r="E57" s="254">
        <v>42.74</v>
      </c>
      <c r="F57" s="254">
        <v>256.45999999999998</v>
      </c>
    </row>
    <row r="58" spans="1:6">
      <c r="A58" s="161">
        <v>37</v>
      </c>
      <c r="B58" s="96" t="s">
        <v>699</v>
      </c>
      <c r="C58" s="90" t="s">
        <v>667</v>
      </c>
      <c r="D58" s="254">
        <v>290.67</v>
      </c>
      <c r="E58" s="254">
        <v>58.13</v>
      </c>
      <c r="F58" s="254">
        <v>348.8</v>
      </c>
    </row>
    <row r="59" spans="1:6">
      <c r="A59" s="161">
        <v>38</v>
      </c>
      <c r="B59" s="176" t="s">
        <v>342</v>
      </c>
      <c r="C59" s="90" t="s">
        <v>391</v>
      </c>
      <c r="D59" s="254">
        <v>324.86</v>
      </c>
      <c r="E59" s="254">
        <v>64.97</v>
      </c>
      <c r="F59" s="254">
        <v>389.83</v>
      </c>
    </row>
    <row r="60" spans="1:6">
      <c r="A60" s="161">
        <v>39</v>
      </c>
      <c r="B60" s="96" t="s">
        <v>700</v>
      </c>
      <c r="C60" s="90" t="s">
        <v>701</v>
      </c>
      <c r="D60" s="254">
        <v>72.679999999999993</v>
      </c>
      <c r="E60" s="254">
        <v>14.54</v>
      </c>
      <c r="F60" s="254">
        <v>87.22</v>
      </c>
    </row>
    <row r="61" spans="1:6">
      <c r="A61" s="161">
        <v>40</v>
      </c>
      <c r="B61" s="176" t="s">
        <v>702</v>
      </c>
      <c r="C61" s="90"/>
      <c r="D61" s="254"/>
      <c r="E61" s="254"/>
      <c r="F61" s="254"/>
    </row>
    <row r="62" spans="1:6">
      <c r="A62" s="161"/>
      <c r="B62" s="176" t="s">
        <v>703</v>
      </c>
      <c r="C62" s="90" t="s">
        <v>391</v>
      </c>
      <c r="D62" s="254">
        <v>94.47</v>
      </c>
      <c r="E62" s="254">
        <v>18.89</v>
      </c>
      <c r="F62" s="254">
        <v>113.36</v>
      </c>
    </row>
    <row r="63" spans="1:6">
      <c r="A63" s="161">
        <v>41</v>
      </c>
      <c r="B63" s="96" t="s">
        <v>704</v>
      </c>
      <c r="C63" s="90" t="s">
        <v>671</v>
      </c>
      <c r="D63" s="254">
        <v>128.25</v>
      </c>
      <c r="E63" s="254">
        <v>25.65</v>
      </c>
      <c r="F63" s="254">
        <v>153.9</v>
      </c>
    </row>
    <row r="64" spans="1:6">
      <c r="A64" s="161">
        <v>42</v>
      </c>
      <c r="B64" s="96" t="s">
        <v>705</v>
      </c>
      <c r="C64" s="90" t="s">
        <v>637</v>
      </c>
      <c r="D64" s="254">
        <v>132.54</v>
      </c>
      <c r="E64" s="254">
        <v>26.51</v>
      </c>
      <c r="F64" s="254">
        <v>159.05000000000001</v>
      </c>
    </row>
    <row r="65" spans="1:6">
      <c r="A65" s="161">
        <v>43</v>
      </c>
      <c r="B65" s="176" t="s">
        <v>342</v>
      </c>
      <c r="C65" s="90" t="s">
        <v>391</v>
      </c>
      <c r="D65" s="254">
        <v>158.13999999999999</v>
      </c>
      <c r="E65" s="254">
        <v>31.63</v>
      </c>
      <c r="F65" s="254">
        <v>189.77</v>
      </c>
    </row>
    <row r="66" spans="1:6">
      <c r="A66" s="161">
        <v>44</v>
      </c>
      <c r="B66" s="94" t="s">
        <v>706</v>
      </c>
      <c r="C66" s="90" t="s">
        <v>707</v>
      </c>
      <c r="D66" s="254">
        <v>294.93</v>
      </c>
      <c r="E66" s="254">
        <v>58.99</v>
      </c>
      <c r="F66" s="254">
        <v>353.92</v>
      </c>
    </row>
    <row r="67" spans="1:6">
      <c r="A67" s="161">
        <v>45</v>
      </c>
      <c r="B67" s="96" t="s">
        <v>708</v>
      </c>
      <c r="C67" s="90" t="s">
        <v>664</v>
      </c>
      <c r="D67" s="254">
        <v>213.72</v>
      </c>
      <c r="E67" s="254">
        <v>42.74</v>
      </c>
      <c r="F67" s="254">
        <v>256.45999999999998</v>
      </c>
    </row>
    <row r="68" spans="1:6">
      <c r="A68" s="161">
        <v>46</v>
      </c>
      <c r="B68" s="96" t="s">
        <v>709</v>
      </c>
      <c r="C68" s="90" t="s">
        <v>710</v>
      </c>
      <c r="D68" s="254">
        <v>235.12</v>
      </c>
      <c r="E68" s="254">
        <v>47.02</v>
      </c>
      <c r="F68" s="254">
        <v>282.14</v>
      </c>
    </row>
    <row r="69" spans="1:6">
      <c r="A69" s="161">
        <v>47</v>
      </c>
      <c r="B69" s="94" t="s">
        <v>711</v>
      </c>
      <c r="C69" s="90"/>
      <c r="D69" s="254"/>
      <c r="E69" s="254"/>
      <c r="F69" s="254"/>
    </row>
    <row r="70" spans="1:6">
      <c r="A70" s="161"/>
      <c r="B70" s="96" t="s">
        <v>712</v>
      </c>
      <c r="C70" s="90" t="s">
        <v>680</v>
      </c>
      <c r="D70" s="254">
        <v>177.39</v>
      </c>
      <c r="E70" s="254">
        <v>35.479999999999997</v>
      </c>
      <c r="F70" s="254">
        <v>212.87</v>
      </c>
    </row>
    <row r="71" spans="1:6">
      <c r="A71" s="161">
        <v>48</v>
      </c>
      <c r="B71" s="94" t="s">
        <v>713</v>
      </c>
      <c r="C71" s="90"/>
      <c r="D71" s="254"/>
      <c r="E71" s="254"/>
      <c r="F71" s="254"/>
    </row>
    <row r="72" spans="1:6">
      <c r="A72" s="161"/>
      <c r="B72" s="96" t="s">
        <v>714</v>
      </c>
      <c r="C72" s="90" t="s">
        <v>671</v>
      </c>
      <c r="D72" s="254">
        <v>123.93</v>
      </c>
      <c r="E72" s="254">
        <v>24.79</v>
      </c>
      <c r="F72" s="254">
        <v>148.72</v>
      </c>
    </row>
    <row r="73" spans="1:6">
      <c r="A73" s="161">
        <v>49</v>
      </c>
      <c r="B73" s="94" t="s">
        <v>715</v>
      </c>
      <c r="C73" s="90" t="s">
        <v>680</v>
      </c>
      <c r="D73" s="254">
        <v>141.06</v>
      </c>
      <c r="E73" s="254">
        <v>28.21</v>
      </c>
      <c r="F73" s="254">
        <v>169.27</v>
      </c>
    </row>
    <row r="74" spans="1:6">
      <c r="A74" s="161">
        <v>50</v>
      </c>
      <c r="B74" s="94" t="s">
        <v>716</v>
      </c>
      <c r="C74" s="90"/>
      <c r="D74" s="254"/>
      <c r="E74" s="254"/>
      <c r="F74" s="254"/>
    </row>
    <row r="75" spans="1:6">
      <c r="A75" s="161"/>
      <c r="B75" s="96" t="s">
        <v>717</v>
      </c>
      <c r="C75" s="90" t="s">
        <v>718</v>
      </c>
      <c r="D75" s="254">
        <v>132.54</v>
      </c>
      <c r="E75" s="254">
        <v>26.51</v>
      </c>
      <c r="F75" s="254">
        <v>159.05000000000001</v>
      </c>
    </row>
    <row r="76" spans="1:6">
      <c r="A76" s="161">
        <v>51</v>
      </c>
      <c r="B76" s="96" t="s">
        <v>719</v>
      </c>
      <c r="C76" s="90" t="s">
        <v>391</v>
      </c>
      <c r="D76" s="254">
        <v>70.540000000000006</v>
      </c>
      <c r="E76" s="254">
        <v>14.11</v>
      </c>
      <c r="F76" s="254">
        <v>84.65</v>
      </c>
    </row>
    <row r="77" spans="1:6">
      <c r="A77" s="161">
        <v>52</v>
      </c>
      <c r="B77" s="96" t="s">
        <v>720</v>
      </c>
      <c r="C77" s="90" t="s">
        <v>701</v>
      </c>
      <c r="D77" s="254">
        <v>136.80000000000001</v>
      </c>
      <c r="E77" s="254">
        <v>27.36</v>
      </c>
      <c r="F77" s="254">
        <v>164.16</v>
      </c>
    </row>
    <row r="78" spans="1:6">
      <c r="A78" s="161">
        <v>53</v>
      </c>
      <c r="B78" s="94" t="s">
        <v>721</v>
      </c>
      <c r="C78" s="90" t="s">
        <v>391</v>
      </c>
      <c r="D78" s="254">
        <v>177.81</v>
      </c>
      <c r="E78" s="254">
        <v>35.56</v>
      </c>
      <c r="F78" s="254">
        <v>213.37</v>
      </c>
    </row>
    <row r="79" spans="1:6">
      <c r="A79" s="161">
        <v>54</v>
      </c>
      <c r="B79" s="96" t="s">
        <v>722</v>
      </c>
      <c r="C79" s="90" t="s">
        <v>380</v>
      </c>
      <c r="D79" s="254">
        <v>205.2</v>
      </c>
      <c r="E79" s="254">
        <v>41.04</v>
      </c>
      <c r="F79" s="254">
        <v>246.24</v>
      </c>
    </row>
    <row r="80" spans="1:6">
      <c r="A80" s="161">
        <v>55</v>
      </c>
      <c r="B80" s="96" t="s">
        <v>723</v>
      </c>
      <c r="C80" s="90" t="s">
        <v>724</v>
      </c>
      <c r="D80" s="254">
        <v>961.8</v>
      </c>
      <c r="E80" s="254">
        <v>192.36</v>
      </c>
      <c r="F80" s="254">
        <v>1154.1600000000001</v>
      </c>
    </row>
    <row r="81" spans="1:6">
      <c r="A81" s="161">
        <v>56</v>
      </c>
      <c r="B81" s="94" t="s">
        <v>725</v>
      </c>
      <c r="C81" s="90"/>
      <c r="D81" s="254"/>
      <c r="E81" s="254"/>
      <c r="F81" s="254"/>
    </row>
    <row r="82" spans="1:6">
      <c r="A82" s="161"/>
      <c r="B82" s="94" t="s">
        <v>726</v>
      </c>
      <c r="C82" s="90" t="s">
        <v>727</v>
      </c>
      <c r="D82" s="254">
        <v>352.65999999999997</v>
      </c>
      <c r="E82" s="254">
        <v>70.53</v>
      </c>
      <c r="F82" s="254">
        <v>423.18999999999994</v>
      </c>
    </row>
    <row r="83" spans="1:6">
      <c r="A83" s="161">
        <v>57</v>
      </c>
      <c r="B83" s="94" t="s">
        <v>728</v>
      </c>
      <c r="C83" s="90"/>
      <c r="D83" s="254"/>
      <c r="E83" s="254"/>
      <c r="F83" s="254"/>
    </row>
    <row r="84" spans="1:6">
      <c r="A84" s="161"/>
      <c r="B84" s="94" t="s">
        <v>726</v>
      </c>
      <c r="C84" s="90" t="s">
        <v>637</v>
      </c>
      <c r="D84" s="254">
        <v>149.61000000000001</v>
      </c>
      <c r="E84" s="254">
        <v>29.92</v>
      </c>
      <c r="F84" s="254">
        <v>179.53</v>
      </c>
    </row>
    <row r="85" spans="1:6">
      <c r="A85" s="161">
        <v>58</v>
      </c>
      <c r="B85" s="96" t="s">
        <v>729</v>
      </c>
      <c r="C85" s="90" t="s">
        <v>680</v>
      </c>
      <c r="D85" s="254">
        <v>277.87</v>
      </c>
      <c r="E85" s="254">
        <v>55.57</v>
      </c>
      <c r="F85" s="254">
        <v>333.44</v>
      </c>
    </row>
    <row r="86" spans="1:6">
      <c r="A86" s="161">
        <v>59</v>
      </c>
      <c r="B86" s="96" t="s">
        <v>730</v>
      </c>
      <c r="C86" s="314"/>
      <c r="D86" s="254"/>
      <c r="E86" s="254"/>
      <c r="F86" s="254"/>
    </row>
    <row r="87" spans="1:6">
      <c r="A87" s="161"/>
      <c r="B87" s="94" t="s">
        <v>731</v>
      </c>
      <c r="C87" s="90" t="s">
        <v>667</v>
      </c>
      <c r="D87" s="254">
        <v>106.86</v>
      </c>
      <c r="E87" s="254">
        <v>21.37</v>
      </c>
      <c r="F87" s="254">
        <v>128.22999999999999</v>
      </c>
    </row>
    <row r="88" spans="1:6">
      <c r="A88" s="161">
        <v>60</v>
      </c>
      <c r="B88" s="94" t="s">
        <v>732</v>
      </c>
      <c r="C88" s="90"/>
      <c r="D88" s="254"/>
      <c r="E88" s="254"/>
      <c r="F88" s="254"/>
    </row>
    <row r="89" spans="1:6">
      <c r="A89" s="161"/>
      <c r="B89" s="94" t="s">
        <v>733</v>
      </c>
      <c r="C89" s="90" t="s">
        <v>734</v>
      </c>
      <c r="D89" s="254">
        <v>64.13</v>
      </c>
      <c r="E89" s="254">
        <v>12.83</v>
      </c>
      <c r="F89" s="254">
        <v>76.959999999999994</v>
      </c>
    </row>
    <row r="90" spans="1:6">
      <c r="A90" s="161">
        <v>61</v>
      </c>
      <c r="B90" s="94" t="s">
        <v>735</v>
      </c>
      <c r="C90" s="90" t="s">
        <v>718</v>
      </c>
      <c r="D90" s="254">
        <v>106.86</v>
      </c>
      <c r="E90" s="254">
        <v>21.37</v>
      </c>
      <c r="F90" s="254">
        <v>128.22999999999999</v>
      </c>
    </row>
    <row r="91" spans="1:6">
      <c r="A91" s="161">
        <v>62</v>
      </c>
      <c r="B91" s="94" t="s">
        <v>736</v>
      </c>
      <c r="C91" s="90" t="s">
        <v>664</v>
      </c>
      <c r="D91" s="254"/>
      <c r="E91" s="254"/>
      <c r="F91" s="254"/>
    </row>
    <row r="92" spans="1:6">
      <c r="A92" s="161"/>
      <c r="B92" s="94" t="s">
        <v>737</v>
      </c>
      <c r="C92" s="90" t="s">
        <v>738</v>
      </c>
      <c r="D92" s="254">
        <v>213.72</v>
      </c>
      <c r="E92" s="254">
        <v>42.74</v>
      </c>
      <c r="F92" s="254">
        <v>256.45999999999998</v>
      </c>
    </row>
    <row r="93" spans="1:6">
      <c r="A93" s="161">
        <v>63</v>
      </c>
      <c r="B93" s="94" t="s">
        <v>739</v>
      </c>
      <c r="C93" s="90"/>
      <c r="D93" s="254"/>
      <c r="E93" s="254"/>
      <c r="F93" s="254"/>
    </row>
    <row r="94" spans="1:6">
      <c r="A94" s="161"/>
      <c r="B94" s="94" t="s">
        <v>733</v>
      </c>
      <c r="C94" s="90" t="s">
        <v>740</v>
      </c>
      <c r="D94" s="254">
        <v>192.32999999999998</v>
      </c>
      <c r="E94" s="254">
        <v>38.47</v>
      </c>
      <c r="F94" s="254">
        <v>230.79999999999998</v>
      </c>
    </row>
    <row r="95" spans="1:6">
      <c r="A95" s="161">
        <v>64</v>
      </c>
      <c r="B95" s="94" t="s">
        <v>741</v>
      </c>
      <c r="C95" s="90"/>
      <c r="D95" s="254"/>
      <c r="E95" s="254"/>
      <c r="F95" s="254"/>
    </row>
    <row r="96" spans="1:6">
      <c r="A96" s="161"/>
      <c r="B96" s="94" t="s">
        <v>742</v>
      </c>
      <c r="C96" s="90" t="s">
        <v>664</v>
      </c>
      <c r="D96" s="254">
        <v>247.94</v>
      </c>
      <c r="E96" s="254">
        <v>49.59</v>
      </c>
      <c r="F96" s="254">
        <v>297.52999999999997</v>
      </c>
    </row>
    <row r="97" spans="1:6">
      <c r="A97" s="161">
        <v>65</v>
      </c>
      <c r="B97" s="94" t="s">
        <v>743</v>
      </c>
      <c r="C97" s="90" t="s">
        <v>391</v>
      </c>
      <c r="D97" s="254">
        <v>294.93</v>
      </c>
      <c r="E97" s="254">
        <v>58.99</v>
      </c>
      <c r="F97" s="254">
        <v>353.92</v>
      </c>
    </row>
    <row r="98" spans="1:6">
      <c r="A98" s="161">
        <v>66</v>
      </c>
      <c r="B98" s="94" t="s">
        <v>744</v>
      </c>
      <c r="C98" s="90" t="s">
        <v>680</v>
      </c>
      <c r="D98" s="254">
        <v>218.01000000000002</v>
      </c>
      <c r="E98" s="254">
        <v>43.6</v>
      </c>
      <c r="F98" s="254">
        <v>261.61</v>
      </c>
    </row>
    <row r="99" spans="1:6">
      <c r="A99" s="161">
        <v>67</v>
      </c>
      <c r="B99" s="94" t="s">
        <v>745</v>
      </c>
      <c r="C99" s="90"/>
      <c r="D99" s="254"/>
      <c r="E99" s="254"/>
      <c r="F99" s="254"/>
    </row>
    <row r="100" spans="1:6">
      <c r="A100" s="161"/>
      <c r="B100" s="94" t="s">
        <v>746</v>
      </c>
      <c r="C100" s="90" t="s">
        <v>701</v>
      </c>
      <c r="D100" s="254">
        <v>166.73</v>
      </c>
      <c r="E100" s="254">
        <v>33.35</v>
      </c>
      <c r="F100" s="254">
        <v>200.08</v>
      </c>
    </row>
    <row r="101" spans="1:6">
      <c r="A101" s="161">
        <v>68</v>
      </c>
      <c r="B101" s="94" t="s">
        <v>747</v>
      </c>
      <c r="C101" s="90" t="s">
        <v>667</v>
      </c>
      <c r="D101" s="254">
        <v>138.94</v>
      </c>
      <c r="E101" s="254">
        <v>27.79</v>
      </c>
      <c r="F101" s="254">
        <v>166.73</v>
      </c>
    </row>
    <row r="102" spans="1:6">
      <c r="A102" s="161">
        <v>69</v>
      </c>
      <c r="B102" s="94" t="s">
        <v>748</v>
      </c>
      <c r="C102" s="90" t="s">
        <v>637</v>
      </c>
      <c r="D102" s="254">
        <v>113.26</v>
      </c>
      <c r="E102" s="254">
        <v>22.65</v>
      </c>
      <c r="F102" s="254">
        <v>135.91</v>
      </c>
    </row>
    <row r="103" spans="1:6">
      <c r="A103" s="161">
        <v>70</v>
      </c>
      <c r="B103" s="94" t="s">
        <v>749</v>
      </c>
      <c r="C103" s="90" t="s">
        <v>380</v>
      </c>
      <c r="D103" s="254">
        <v>200.93</v>
      </c>
      <c r="E103" s="254">
        <v>40.19</v>
      </c>
      <c r="F103" s="254">
        <v>241.12</v>
      </c>
    </row>
    <row r="104" spans="1:6">
      <c r="A104" s="161">
        <v>71</v>
      </c>
      <c r="B104" s="94" t="s">
        <v>750</v>
      </c>
      <c r="C104" s="90"/>
      <c r="D104" s="254"/>
      <c r="E104" s="254"/>
      <c r="F104" s="254"/>
    </row>
    <row r="105" spans="1:6">
      <c r="A105" s="161"/>
      <c r="B105" s="94" t="s">
        <v>751</v>
      </c>
      <c r="C105" s="90" t="s">
        <v>391</v>
      </c>
      <c r="D105" s="254">
        <v>396.20999999999992</v>
      </c>
      <c r="E105" s="254">
        <v>79.239999999999995</v>
      </c>
      <c r="F105" s="254">
        <v>475.44999999999993</v>
      </c>
    </row>
    <row r="106" spans="1:6">
      <c r="A106" s="161">
        <v>72</v>
      </c>
      <c r="B106" s="94" t="s">
        <v>752</v>
      </c>
      <c r="C106" s="90" t="s">
        <v>664</v>
      </c>
      <c r="D106" s="254">
        <v>533.01</v>
      </c>
      <c r="E106" s="254">
        <v>106.6</v>
      </c>
      <c r="F106" s="254">
        <v>639.61</v>
      </c>
    </row>
    <row r="107" spans="1:6">
      <c r="A107" s="161">
        <v>73</v>
      </c>
      <c r="B107" s="94" t="s">
        <v>753</v>
      </c>
      <c r="C107" s="90"/>
      <c r="D107" s="254"/>
      <c r="E107" s="254"/>
      <c r="F107" s="254"/>
    </row>
    <row r="108" spans="1:6">
      <c r="A108" s="161"/>
      <c r="B108" s="94" t="s">
        <v>754</v>
      </c>
      <c r="C108" s="90"/>
      <c r="D108" s="254"/>
      <c r="E108" s="254"/>
      <c r="F108" s="254"/>
    </row>
    <row r="109" spans="1:6">
      <c r="A109" s="161"/>
      <c r="B109" s="94" t="s">
        <v>755</v>
      </c>
      <c r="C109" s="90" t="s">
        <v>756</v>
      </c>
      <c r="D109" s="254">
        <v>64.88</v>
      </c>
      <c r="E109" s="254">
        <v>12.98</v>
      </c>
      <c r="F109" s="254">
        <v>77.86</v>
      </c>
    </row>
    <row r="110" spans="1:6">
      <c r="A110" s="161">
        <v>74</v>
      </c>
      <c r="B110" s="94" t="s">
        <v>757</v>
      </c>
      <c r="C110" s="90"/>
      <c r="D110" s="254"/>
      <c r="E110" s="254"/>
      <c r="F110" s="254"/>
    </row>
    <row r="111" spans="1:6">
      <c r="A111" s="161"/>
      <c r="B111" s="94" t="s">
        <v>222</v>
      </c>
      <c r="C111" s="90" t="s">
        <v>758</v>
      </c>
      <c r="D111" s="254">
        <v>342</v>
      </c>
      <c r="E111" s="254">
        <v>68.400000000000006</v>
      </c>
      <c r="F111" s="254">
        <v>410.4</v>
      </c>
    </row>
    <row r="112" spans="1:6">
      <c r="A112" s="161">
        <v>75</v>
      </c>
      <c r="B112" s="94" t="s">
        <v>759</v>
      </c>
      <c r="C112" s="90"/>
      <c r="D112" s="254"/>
      <c r="E112" s="254"/>
      <c r="F112" s="254"/>
    </row>
    <row r="113" spans="1:6">
      <c r="A113" s="166"/>
      <c r="B113" s="92" t="s">
        <v>222</v>
      </c>
      <c r="C113" s="319" t="s">
        <v>758</v>
      </c>
      <c r="D113" s="320">
        <v>923.33</v>
      </c>
      <c r="E113" s="320">
        <v>184.67</v>
      </c>
      <c r="F113" s="320">
        <v>1108</v>
      </c>
    </row>
  </sheetData>
  <pageMargins left="0.78740157480314965" right="0" top="0.39370078740157483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56" workbookViewId="0">
      <selection activeCell="D86" sqref="D86"/>
    </sheetView>
  </sheetViews>
  <sheetFormatPr defaultRowHeight="13.2"/>
  <cols>
    <col min="1" max="1" width="4.109375" customWidth="1"/>
    <col min="2" max="2" width="40.88671875" customWidth="1"/>
    <col min="3" max="3" width="7.5546875" customWidth="1"/>
    <col min="4" max="4" width="10.88671875" style="113" customWidth="1"/>
    <col min="5" max="6" width="8.88671875" style="514"/>
  </cols>
  <sheetData>
    <row r="1" spans="1:7" ht="13.8">
      <c r="A1" s="2"/>
      <c r="B1" s="107"/>
      <c r="C1" s="107"/>
      <c r="D1" s="108"/>
    </row>
    <row r="2" spans="1:7" ht="13.8">
      <c r="A2" s="2"/>
      <c r="B2" s="107"/>
      <c r="C2" s="107"/>
      <c r="D2" s="108"/>
    </row>
    <row r="3" spans="1:7" ht="13.8">
      <c r="A3" s="1" t="s">
        <v>1041</v>
      </c>
      <c r="B3" s="516"/>
      <c r="C3" s="3"/>
      <c r="D3" s="223"/>
    </row>
    <row r="4" spans="1:7" ht="13.8">
      <c r="A4" s="1" t="s">
        <v>760</v>
      </c>
      <c r="B4" s="3"/>
      <c r="C4" s="3"/>
      <c r="D4" s="223"/>
    </row>
    <row r="5" spans="1:7">
      <c r="A5" s="1" t="s">
        <v>761</v>
      </c>
      <c r="B5" s="1"/>
      <c r="C5" s="1"/>
      <c r="D5" s="112"/>
    </row>
    <row r="6" spans="1:7">
      <c r="A6" s="1"/>
      <c r="B6" s="1"/>
      <c r="C6" s="1"/>
      <c r="D6" s="112"/>
    </row>
    <row r="7" spans="1:7" ht="13.8" thickBot="1">
      <c r="B7" s="321"/>
      <c r="C7" s="541" t="s">
        <v>39</v>
      </c>
      <c r="D7" s="541"/>
      <c r="E7" s="517" t="s">
        <v>1040</v>
      </c>
      <c r="F7" s="40"/>
    </row>
    <row r="8" spans="1:7">
      <c r="A8" s="6"/>
      <c r="B8" s="322"/>
      <c r="C8" s="17"/>
      <c r="D8" s="323"/>
      <c r="E8" s="6" t="s">
        <v>5</v>
      </c>
      <c r="F8" s="324" t="s">
        <v>4</v>
      </c>
    </row>
    <row r="9" spans="1:7">
      <c r="A9" s="8" t="s">
        <v>6</v>
      </c>
      <c r="B9" s="515" t="s">
        <v>512</v>
      </c>
      <c r="C9" s="21" t="s">
        <v>8</v>
      </c>
      <c r="D9" s="18" t="s">
        <v>36</v>
      </c>
      <c r="E9" s="8" t="s">
        <v>9</v>
      </c>
      <c r="F9" s="22" t="s">
        <v>10</v>
      </c>
    </row>
    <row r="10" spans="1:7">
      <c r="A10" s="8" t="s">
        <v>11</v>
      </c>
      <c r="B10" s="515" t="s">
        <v>12</v>
      </c>
      <c r="C10" s="21" t="s">
        <v>13</v>
      </c>
      <c r="D10" s="325" t="s">
        <v>14</v>
      </c>
      <c r="E10" s="326">
        <v>0.2</v>
      </c>
      <c r="F10" s="22" t="s">
        <v>14</v>
      </c>
    </row>
    <row r="11" spans="1:7" ht="13.8" thickBot="1">
      <c r="A11" s="8"/>
      <c r="B11" s="515"/>
      <c r="C11" s="21"/>
      <c r="D11" s="325" t="s">
        <v>9</v>
      </c>
      <c r="E11" s="327"/>
      <c r="F11" s="328" t="s">
        <v>9</v>
      </c>
    </row>
    <row r="12" spans="1:7" ht="13.8" thickBot="1">
      <c r="A12" s="11">
        <v>1</v>
      </c>
      <c r="B12" s="41">
        <v>2</v>
      </c>
      <c r="C12" s="51">
        <v>3</v>
      </c>
      <c r="D12" s="228">
        <v>4</v>
      </c>
      <c r="E12" s="13">
        <v>5</v>
      </c>
      <c r="F12" s="14">
        <v>6</v>
      </c>
    </row>
    <row r="13" spans="1:7">
      <c r="A13" s="21"/>
      <c r="B13" s="50" t="s">
        <v>1042</v>
      </c>
      <c r="C13" s="17"/>
      <c r="D13" s="122"/>
      <c r="E13" s="22"/>
      <c r="F13" s="22"/>
    </row>
    <row r="14" spans="1:7">
      <c r="A14" s="66">
        <v>1</v>
      </c>
      <c r="B14" s="16" t="s">
        <v>762</v>
      </c>
      <c r="C14" s="21" t="s">
        <v>763</v>
      </c>
      <c r="D14" s="387">
        <v>64.11</v>
      </c>
      <c r="E14" s="129">
        <f>D14*$E$10</f>
        <v>12.822000000000001</v>
      </c>
      <c r="F14" s="387">
        <f>D14+E14</f>
        <v>76.932000000000002</v>
      </c>
    </row>
    <row r="15" spans="1:7">
      <c r="A15" s="66"/>
      <c r="B15" s="16" t="s">
        <v>764</v>
      </c>
      <c r="C15" s="21" t="s">
        <v>763</v>
      </c>
      <c r="D15" s="387">
        <v>68.39</v>
      </c>
      <c r="E15" s="129">
        <f t="shared" ref="E15:E23" si="0">D15*$E$10</f>
        <v>13.678000000000001</v>
      </c>
      <c r="F15" s="387">
        <f t="shared" ref="F15:F23" si="1">D15+E15</f>
        <v>82.067999999999998</v>
      </c>
      <c r="G15" s="224"/>
    </row>
    <row r="16" spans="1:7">
      <c r="A16" s="66"/>
      <c r="B16" s="16" t="s">
        <v>765</v>
      </c>
      <c r="C16" s="21" t="s">
        <v>763</v>
      </c>
      <c r="D16" s="387">
        <v>85.460000000000008</v>
      </c>
      <c r="E16" s="129">
        <f t="shared" si="0"/>
        <v>17.092000000000002</v>
      </c>
      <c r="F16" s="387">
        <f t="shared" si="1"/>
        <v>102.55200000000001</v>
      </c>
      <c r="G16" s="224"/>
    </row>
    <row r="17" spans="1:10">
      <c r="A17" s="66"/>
      <c r="B17" s="19" t="s">
        <v>766</v>
      </c>
      <c r="C17" s="21"/>
      <c r="D17" s="387"/>
      <c r="E17" s="129"/>
      <c r="F17" s="387"/>
      <c r="G17" s="224"/>
    </row>
    <row r="18" spans="1:10">
      <c r="A18" s="66"/>
      <c r="B18" s="19" t="s">
        <v>767</v>
      </c>
      <c r="C18" s="21" t="s">
        <v>763</v>
      </c>
      <c r="D18" s="387">
        <v>113.20999999999998</v>
      </c>
      <c r="E18" s="129">
        <f t="shared" si="0"/>
        <v>22.641999999999996</v>
      </c>
      <c r="F18" s="387">
        <f t="shared" si="1"/>
        <v>135.85199999999998</v>
      </c>
      <c r="G18" s="224"/>
    </row>
    <row r="19" spans="1:10">
      <c r="A19" s="66">
        <v>2</v>
      </c>
      <c r="B19" s="16" t="s">
        <v>768</v>
      </c>
      <c r="C19" s="21"/>
      <c r="D19" s="387"/>
      <c r="E19" s="129"/>
      <c r="F19" s="387"/>
      <c r="G19" s="224"/>
    </row>
    <row r="20" spans="1:10">
      <c r="A20" s="66"/>
      <c r="B20" s="16" t="s">
        <v>769</v>
      </c>
      <c r="C20" s="21" t="s">
        <v>763</v>
      </c>
      <c r="D20" s="387">
        <v>117.53999999999999</v>
      </c>
      <c r="E20" s="129">
        <f t="shared" si="0"/>
        <v>23.507999999999999</v>
      </c>
      <c r="F20" s="387">
        <f t="shared" si="1"/>
        <v>141.048</v>
      </c>
      <c r="G20" s="224"/>
    </row>
    <row r="21" spans="1:10">
      <c r="A21" s="66"/>
      <c r="B21" s="26" t="s">
        <v>770</v>
      </c>
      <c r="C21" s="21" t="s">
        <v>763</v>
      </c>
      <c r="D21" s="387">
        <v>130.4</v>
      </c>
      <c r="E21" s="129">
        <f t="shared" si="0"/>
        <v>26.080000000000002</v>
      </c>
      <c r="F21" s="387">
        <f t="shared" si="1"/>
        <v>156.48000000000002</v>
      </c>
      <c r="G21" s="224"/>
    </row>
    <row r="22" spans="1:10">
      <c r="A22" s="66"/>
      <c r="B22" s="26" t="s">
        <v>771</v>
      </c>
      <c r="C22" s="21"/>
      <c r="D22" s="387"/>
      <c r="E22" s="129"/>
      <c r="F22" s="387"/>
      <c r="G22" s="224"/>
      <c r="J22" s="113"/>
    </row>
    <row r="23" spans="1:10">
      <c r="A23" s="66"/>
      <c r="B23" s="26" t="s">
        <v>772</v>
      </c>
      <c r="C23" s="21" t="s">
        <v>763</v>
      </c>
      <c r="D23" s="387">
        <v>147.46</v>
      </c>
      <c r="E23" s="129">
        <f t="shared" si="0"/>
        <v>29.492000000000004</v>
      </c>
      <c r="F23" s="387">
        <f t="shared" si="1"/>
        <v>176.952</v>
      </c>
      <c r="G23" s="224"/>
    </row>
    <row r="24" spans="1:10">
      <c r="A24" s="66">
        <v>3</v>
      </c>
      <c r="B24" s="16" t="s">
        <v>773</v>
      </c>
      <c r="C24" s="21" t="s">
        <v>763</v>
      </c>
      <c r="D24" s="387">
        <v>196.64999999999998</v>
      </c>
      <c r="E24" s="129">
        <f>D24*$E$10</f>
        <v>39.33</v>
      </c>
      <c r="F24" s="387">
        <f>D24+E24</f>
        <v>235.97999999999996</v>
      </c>
      <c r="G24" s="224"/>
    </row>
    <row r="25" spans="1:10">
      <c r="A25" s="66">
        <v>4</v>
      </c>
      <c r="B25" s="19" t="s">
        <v>774</v>
      </c>
      <c r="C25" s="21"/>
      <c r="D25" s="387"/>
      <c r="E25" s="129"/>
      <c r="F25" s="387"/>
      <c r="G25" s="224"/>
    </row>
    <row r="26" spans="1:10">
      <c r="A26" s="66"/>
      <c r="B26" s="19" t="s">
        <v>775</v>
      </c>
      <c r="C26" s="21" t="s">
        <v>763</v>
      </c>
      <c r="D26" s="387">
        <v>192.32999999999998</v>
      </c>
      <c r="E26" s="129">
        <f>D26*$E$10</f>
        <v>38.466000000000001</v>
      </c>
      <c r="F26" s="387">
        <f>D26+E26</f>
        <v>230.79599999999999</v>
      </c>
      <c r="G26" s="224"/>
    </row>
    <row r="27" spans="1:10">
      <c r="A27" s="66"/>
      <c r="B27" s="26" t="s">
        <v>776</v>
      </c>
      <c r="C27" s="21" t="s">
        <v>763</v>
      </c>
      <c r="D27" s="387">
        <v>153.86000000000001</v>
      </c>
      <c r="E27" s="129">
        <f t="shared" ref="E27:E29" si="2">D27*$E$10</f>
        <v>30.772000000000006</v>
      </c>
      <c r="F27" s="387">
        <f t="shared" ref="F27:F29" si="3">D27+E27</f>
        <v>184.63200000000001</v>
      </c>
      <c r="G27" s="224"/>
    </row>
    <row r="28" spans="1:10">
      <c r="A28" s="66">
        <v>5</v>
      </c>
      <c r="B28" s="16" t="s">
        <v>1043</v>
      </c>
      <c r="C28" s="21" t="s">
        <v>763</v>
      </c>
      <c r="D28" s="387">
        <v>89.789999999999992</v>
      </c>
      <c r="E28" s="129">
        <f t="shared" si="2"/>
        <v>17.957999999999998</v>
      </c>
      <c r="F28" s="387">
        <f t="shared" si="3"/>
        <v>107.74799999999999</v>
      </c>
      <c r="G28" s="224"/>
    </row>
    <row r="29" spans="1:10">
      <c r="A29" s="66"/>
      <c r="B29" s="26" t="s">
        <v>1044</v>
      </c>
      <c r="C29" s="21" t="s">
        <v>763</v>
      </c>
      <c r="D29" s="387">
        <v>68.39</v>
      </c>
      <c r="E29" s="129">
        <f t="shared" si="2"/>
        <v>13.678000000000001</v>
      </c>
      <c r="F29" s="387">
        <f t="shared" si="3"/>
        <v>82.067999999999998</v>
      </c>
      <c r="G29" s="224"/>
    </row>
    <row r="30" spans="1:10">
      <c r="A30" s="66">
        <v>6</v>
      </c>
      <c r="B30" s="26" t="s">
        <v>1045</v>
      </c>
      <c r="C30" s="21" t="s">
        <v>763</v>
      </c>
      <c r="D30" s="387">
        <v>67.080000000000013</v>
      </c>
      <c r="E30" s="129"/>
      <c r="F30" s="387"/>
      <c r="G30" s="224"/>
    </row>
    <row r="31" spans="1:10">
      <c r="A31" s="66">
        <v>7</v>
      </c>
      <c r="B31" s="26" t="s">
        <v>777</v>
      </c>
      <c r="C31" s="21" t="s">
        <v>763</v>
      </c>
      <c r="D31" s="387">
        <v>47.910000000000004</v>
      </c>
      <c r="E31" s="129">
        <f t="shared" ref="E31:E35" si="4">D31*$E$10</f>
        <v>9.5820000000000007</v>
      </c>
      <c r="F31" s="387">
        <f t="shared" ref="F31:F35" si="5">D31+E31</f>
        <v>57.492000000000004</v>
      </c>
      <c r="G31" s="224"/>
    </row>
    <row r="32" spans="1:10">
      <c r="A32" s="66"/>
      <c r="B32" s="26" t="s">
        <v>778</v>
      </c>
      <c r="C32" s="21" t="s">
        <v>763</v>
      </c>
      <c r="D32" s="387">
        <v>21.05</v>
      </c>
      <c r="E32" s="129">
        <f t="shared" si="4"/>
        <v>4.21</v>
      </c>
      <c r="F32" s="387">
        <f t="shared" si="5"/>
        <v>25.26</v>
      </c>
      <c r="G32" s="224"/>
    </row>
    <row r="33" spans="1:7">
      <c r="A33" s="66">
        <v>8</v>
      </c>
      <c r="B33" s="26" t="s">
        <v>1046</v>
      </c>
      <c r="C33" s="21" t="s">
        <v>763</v>
      </c>
      <c r="D33" s="387">
        <v>59.4</v>
      </c>
      <c r="E33" s="129">
        <f t="shared" si="4"/>
        <v>11.88</v>
      </c>
      <c r="F33" s="387">
        <f t="shared" si="5"/>
        <v>71.28</v>
      </c>
      <c r="G33" s="224"/>
    </row>
    <row r="34" spans="1:7">
      <c r="A34" s="66"/>
      <c r="B34" s="26" t="s">
        <v>778</v>
      </c>
      <c r="C34" s="21" t="s">
        <v>763</v>
      </c>
      <c r="D34" s="387">
        <v>40.260000000000005</v>
      </c>
      <c r="E34" s="129">
        <f t="shared" si="4"/>
        <v>8.0520000000000014</v>
      </c>
      <c r="F34" s="387">
        <f t="shared" si="5"/>
        <v>48.312000000000005</v>
      </c>
      <c r="G34" s="224"/>
    </row>
    <row r="35" spans="1:7">
      <c r="A35" s="66">
        <v>9</v>
      </c>
      <c r="B35" s="26" t="s">
        <v>779</v>
      </c>
      <c r="C35" s="21"/>
      <c r="D35" s="387"/>
      <c r="E35" s="129">
        <f t="shared" si="4"/>
        <v>0</v>
      </c>
      <c r="F35" s="387">
        <f t="shared" si="5"/>
        <v>0</v>
      </c>
      <c r="G35" s="224"/>
    </row>
    <row r="36" spans="1:7">
      <c r="A36" s="66"/>
      <c r="B36" s="26" t="s">
        <v>780</v>
      </c>
      <c r="C36" s="21" t="s">
        <v>763</v>
      </c>
      <c r="D36" s="387">
        <v>165.12</v>
      </c>
      <c r="E36" s="129">
        <f>D36*$E$10</f>
        <v>33.024000000000001</v>
      </c>
      <c r="F36" s="387">
        <f>D36+E36</f>
        <v>198.14400000000001</v>
      </c>
      <c r="G36" s="224"/>
    </row>
    <row r="37" spans="1:7">
      <c r="A37" s="66"/>
      <c r="B37" s="26" t="s">
        <v>778</v>
      </c>
      <c r="C37" s="21" t="s">
        <v>763</v>
      </c>
      <c r="D37" s="387">
        <v>54.26</v>
      </c>
      <c r="E37" s="129">
        <f t="shared" ref="E37:E38" si="6">D37*$E$10</f>
        <v>10.852</v>
      </c>
      <c r="F37" s="387">
        <f t="shared" ref="F37:F38" si="7">D37+E37</f>
        <v>65.111999999999995</v>
      </c>
      <c r="G37" s="224"/>
    </row>
    <row r="38" spans="1:7">
      <c r="A38" s="66"/>
      <c r="B38" s="26" t="s">
        <v>781</v>
      </c>
      <c r="C38" s="21" t="s">
        <v>763</v>
      </c>
      <c r="D38" s="387">
        <v>115.4</v>
      </c>
      <c r="E38" s="129">
        <f t="shared" si="6"/>
        <v>23.080000000000002</v>
      </c>
      <c r="F38" s="387">
        <f t="shared" si="7"/>
        <v>138.48000000000002</v>
      </c>
      <c r="G38" s="224"/>
    </row>
    <row r="39" spans="1:7">
      <c r="A39" s="66"/>
      <c r="B39" s="26" t="s">
        <v>782</v>
      </c>
      <c r="C39" s="21"/>
      <c r="D39" s="387"/>
      <c r="E39" s="129"/>
      <c r="F39" s="387"/>
      <c r="G39" s="224"/>
    </row>
    <row r="40" spans="1:7">
      <c r="A40" s="66"/>
      <c r="B40" s="26" t="s">
        <v>783</v>
      </c>
      <c r="C40" s="21" t="s">
        <v>763</v>
      </c>
      <c r="D40" s="387">
        <v>40.589999999999996</v>
      </c>
      <c r="E40" s="129">
        <f t="shared" ref="E40:E48" si="8">D40*$E$10</f>
        <v>8.1180000000000003</v>
      </c>
      <c r="F40" s="387">
        <f t="shared" ref="F40:F48" si="9">D40+E40</f>
        <v>48.707999999999998</v>
      </c>
      <c r="G40" s="224"/>
    </row>
    <row r="41" spans="1:7">
      <c r="A41" s="66">
        <v>10</v>
      </c>
      <c r="B41" s="26" t="s">
        <v>784</v>
      </c>
      <c r="C41" s="21" t="s">
        <v>763</v>
      </c>
      <c r="D41" s="387">
        <v>157.33000000000001</v>
      </c>
      <c r="E41" s="129">
        <f t="shared" si="8"/>
        <v>31.466000000000005</v>
      </c>
      <c r="F41" s="387">
        <f t="shared" si="9"/>
        <v>188.79600000000002</v>
      </c>
      <c r="G41" s="224"/>
    </row>
    <row r="42" spans="1:7">
      <c r="A42" s="66">
        <v>11</v>
      </c>
      <c r="B42" s="26" t="s">
        <v>785</v>
      </c>
      <c r="C42" s="21" t="s">
        <v>763</v>
      </c>
      <c r="D42" s="387">
        <v>91.940000000000012</v>
      </c>
      <c r="E42" s="129">
        <f t="shared" si="8"/>
        <v>18.388000000000002</v>
      </c>
      <c r="F42" s="387">
        <f t="shared" si="9"/>
        <v>110.32800000000002</v>
      </c>
      <c r="G42" s="224"/>
    </row>
    <row r="43" spans="1:7">
      <c r="A43" s="66"/>
      <c r="B43" s="26" t="s">
        <v>1047</v>
      </c>
      <c r="C43" s="21" t="s">
        <v>763</v>
      </c>
      <c r="D43" s="387">
        <v>64.11</v>
      </c>
      <c r="E43" s="129">
        <f t="shared" si="8"/>
        <v>12.822000000000001</v>
      </c>
      <c r="F43" s="387">
        <f t="shared" si="9"/>
        <v>76.932000000000002</v>
      </c>
      <c r="G43" s="224"/>
    </row>
    <row r="44" spans="1:7">
      <c r="A44" s="66">
        <v>12</v>
      </c>
      <c r="B44" s="26" t="s">
        <v>786</v>
      </c>
      <c r="C44" s="21" t="s">
        <v>763</v>
      </c>
      <c r="D44" s="387">
        <v>96.19</v>
      </c>
      <c r="E44" s="129">
        <f t="shared" si="8"/>
        <v>19.238</v>
      </c>
      <c r="F44" s="387">
        <f t="shared" si="9"/>
        <v>115.428</v>
      </c>
      <c r="G44" s="224"/>
    </row>
    <row r="45" spans="1:7">
      <c r="A45" s="66">
        <v>13</v>
      </c>
      <c r="B45" s="26" t="s">
        <v>1048</v>
      </c>
      <c r="C45" s="21" t="s">
        <v>763</v>
      </c>
      <c r="D45" s="387">
        <v>196.64999999999998</v>
      </c>
      <c r="E45" s="129">
        <f t="shared" si="8"/>
        <v>39.33</v>
      </c>
      <c r="F45" s="387">
        <f t="shared" si="9"/>
        <v>235.97999999999996</v>
      </c>
      <c r="G45" s="224"/>
    </row>
    <row r="46" spans="1:7">
      <c r="A46" s="66">
        <v>14</v>
      </c>
      <c r="B46" s="26" t="s">
        <v>1049</v>
      </c>
      <c r="C46" s="21" t="s">
        <v>763</v>
      </c>
      <c r="D46" s="387">
        <v>134.66</v>
      </c>
      <c r="E46" s="129">
        <f t="shared" si="8"/>
        <v>26.932000000000002</v>
      </c>
      <c r="F46" s="387">
        <f t="shared" si="9"/>
        <v>161.59199999999998</v>
      </c>
      <c r="G46" s="224"/>
    </row>
    <row r="47" spans="1:7">
      <c r="A47" s="66">
        <v>15</v>
      </c>
      <c r="B47" s="26" t="s">
        <v>787</v>
      </c>
      <c r="C47" s="21" t="s">
        <v>763</v>
      </c>
      <c r="D47" s="387">
        <v>213.72</v>
      </c>
      <c r="E47" s="129">
        <f t="shared" si="8"/>
        <v>42.744</v>
      </c>
      <c r="F47" s="387">
        <f t="shared" si="9"/>
        <v>256.464</v>
      </c>
      <c r="G47" s="224"/>
    </row>
    <row r="48" spans="1:7" ht="26.4">
      <c r="A48" s="66">
        <v>16</v>
      </c>
      <c r="B48" s="519" t="s">
        <v>1050</v>
      </c>
      <c r="C48" s="21" t="s">
        <v>763</v>
      </c>
      <c r="D48" s="387">
        <v>268.87</v>
      </c>
      <c r="E48" s="129">
        <f t="shared" si="8"/>
        <v>53.774000000000001</v>
      </c>
      <c r="F48" s="387">
        <f t="shared" si="9"/>
        <v>322.64400000000001</v>
      </c>
      <c r="G48" s="224"/>
    </row>
    <row r="49" spans="1:7">
      <c r="A49" s="66"/>
      <c r="B49" s="50" t="s">
        <v>791</v>
      </c>
      <c r="C49" s="21"/>
      <c r="D49" s="387"/>
      <c r="E49" s="518"/>
      <c r="F49" s="26"/>
      <c r="G49" s="224"/>
    </row>
    <row r="50" spans="1:7">
      <c r="A50" s="66"/>
      <c r="B50" s="50" t="s">
        <v>792</v>
      </c>
      <c r="C50" s="21"/>
      <c r="D50" s="387"/>
      <c r="E50" s="518"/>
      <c r="F50" s="73"/>
      <c r="G50" s="224"/>
    </row>
    <row r="51" spans="1:7">
      <c r="A51" s="66">
        <v>11</v>
      </c>
      <c r="B51" s="16" t="s">
        <v>762</v>
      </c>
      <c r="C51" s="21" t="s">
        <v>763</v>
      </c>
      <c r="D51" s="387">
        <v>32.06</v>
      </c>
      <c r="E51" s="129">
        <f t="shared" ref="E51:E53" si="10">D51*$E$10</f>
        <v>6.4120000000000008</v>
      </c>
      <c r="F51" s="387">
        <f t="shared" ref="F51:F53" si="11">D51+E51</f>
        <v>38.472000000000001</v>
      </c>
      <c r="G51" s="224"/>
    </row>
    <row r="52" spans="1:7">
      <c r="A52" s="66"/>
      <c r="B52" s="16" t="s">
        <v>764</v>
      </c>
      <c r="C52" s="21" t="s">
        <v>763</v>
      </c>
      <c r="D52" s="387">
        <v>36.33</v>
      </c>
      <c r="E52" s="129">
        <f t="shared" si="10"/>
        <v>7.266</v>
      </c>
      <c r="F52" s="387">
        <f t="shared" si="11"/>
        <v>43.595999999999997</v>
      </c>
      <c r="G52" s="224"/>
    </row>
    <row r="53" spans="1:7">
      <c r="A53" s="66"/>
      <c r="B53" s="16" t="s">
        <v>765</v>
      </c>
      <c r="C53" s="21" t="s">
        <v>763</v>
      </c>
      <c r="D53" s="387">
        <v>42.730000000000004</v>
      </c>
      <c r="E53" s="129">
        <f t="shared" si="10"/>
        <v>8.5460000000000012</v>
      </c>
      <c r="F53" s="387">
        <f t="shared" si="11"/>
        <v>51.276000000000003</v>
      </c>
      <c r="G53" s="224"/>
    </row>
    <row r="54" spans="1:7">
      <c r="A54" s="66"/>
      <c r="B54" s="19" t="s">
        <v>766</v>
      </c>
      <c r="C54" s="21"/>
      <c r="D54" s="387"/>
      <c r="E54" s="129"/>
      <c r="F54" s="387"/>
      <c r="G54" s="224"/>
    </row>
    <row r="55" spans="1:7">
      <c r="A55" s="66"/>
      <c r="B55" s="19" t="s">
        <v>767</v>
      </c>
      <c r="C55" s="21" t="s">
        <v>763</v>
      </c>
      <c r="D55" s="387">
        <v>56.57</v>
      </c>
      <c r="E55" s="129">
        <f t="shared" ref="E55:E75" si="12">D55*$E$10</f>
        <v>11.314</v>
      </c>
      <c r="F55" s="387">
        <f t="shared" ref="F55:F60" si="13">D55+E55</f>
        <v>67.884</v>
      </c>
      <c r="G55" s="224"/>
    </row>
    <row r="56" spans="1:7">
      <c r="A56" s="66"/>
      <c r="B56" s="16" t="s">
        <v>768</v>
      </c>
      <c r="C56" s="21"/>
      <c r="D56" s="387"/>
      <c r="E56" s="129"/>
      <c r="F56" s="387"/>
      <c r="G56" s="224"/>
    </row>
    <row r="57" spans="1:7">
      <c r="A57" s="66"/>
      <c r="B57" s="16" t="s">
        <v>769</v>
      </c>
      <c r="C57" s="21" t="s">
        <v>763</v>
      </c>
      <c r="D57" s="387">
        <v>49.14</v>
      </c>
      <c r="E57" s="129">
        <f t="shared" si="12"/>
        <v>9.8280000000000012</v>
      </c>
      <c r="F57" s="387">
        <f t="shared" si="13"/>
        <v>58.968000000000004</v>
      </c>
      <c r="G57" s="224"/>
    </row>
    <row r="58" spans="1:7">
      <c r="A58" s="66">
        <v>12</v>
      </c>
      <c r="B58" s="26" t="s">
        <v>770</v>
      </c>
      <c r="C58" s="21" t="s">
        <v>763</v>
      </c>
      <c r="D58" s="387">
        <v>70.539999999999992</v>
      </c>
      <c r="E58" s="129">
        <f t="shared" ref="E58" si="14">D58*$E$10</f>
        <v>14.107999999999999</v>
      </c>
      <c r="F58" s="387">
        <f t="shared" ref="F58" si="15">D58+E58</f>
        <v>84.647999999999996</v>
      </c>
      <c r="G58" s="224"/>
    </row>
    <row r="59" spans="1:7">
      <c r="A59" s="66"/>
      <c r="B59" s="26" t="s">
        <v>771</v>
      </c>
      <c r="C59" s="21"/>
      <c r="D59" s="387"/>
      <c r="E59" s="129"/>
      <c r="F59" s="387"/>
      <c r="G59" s="224"/>
    </row>
    <row r="60" spans="1:7">
      <c r="A60" s="66"/>
      <c r="B60" s="26" t="s">
        <v>772</v>
      </c>
      <c r="C60" s="21" t="s">
        <v>763</v>
      </c>
      <c r="D60" s="387">
        <v>81.22</v>
      </c>
      <c r="E60" s="129">
        <f t="shared" si="12"/>
        <v>16.244</v>
      </c>
      <c r="F60" s="387">
        <f t="shared" si="13"/>
        <v>97.463999999999999</v>
      </c>
      <c r="G60" s="224"/>
    </row>
    <row r="61" spans="1:7">
      <c r="A61" s="66"/>
      <c r="B61" s="16" t="s">
        <v>773</v>
      </c>
      <c r="C61" s="21" t="s">
        <v>763</v>
      </c>
      <c r="D61" s="387">
        <v>49.14</v>
      </c>
      <c r="E61" s="129">
        <f t="shared" ref="E61" si="16">D61*$E$10</f>
        <v>9.8280000000000012</v>
      </c>
      <c r="F61" s="387">
        <f t="shared" ref="F61" si="17">D61+E61</f>
        <v>58.968000000000004</v>
      </c>
      <c r="G61" s="224"/>
    </row>
    <row r="62" spans="1:7">
      <c r="A62" s="66"/>
      <c r="B62" s="19" t="s">
        <v>774</v>
      </c>
      <c r="C62" s="21"/>
      <c r="D62" s="387"/>
      <c r="E62" s="129"/>
      <c r="F62" s="387">
        <f t="shared" ref="F62:F70" si="18">D62+E62</f>
        <v>0</v>
      </c>
      <c r="G62" s="224"/>
    </row>
    <row r="63" spans="1:7">
      <c r="A63" s="66">
        <v>13</v>
      </c>
      <c r="B63" s="19" t="s">
        <v>775</v>
      </c>
      <c r="C63" s="21" t="s">
        <v>763</v>
      </c>
      <c r="D63" s="387">
        <v>47.01</v>
      </c>
      <c r="E63" s="129">
        <f t="shared" si="12"/>
        <v>9.4019999999999992</v>
      </c>
      <c r="F63" s="387">
        <f t="shared" si="18"/>
        <v>56.411999999999999</v>
      </c>
      <c r="G63" s="224"/>
    </row>
    <row r="64" spans="1:7">
      <c r="A64" s="66">
        <v>14</v>
      </c>
      <c r="B64" s="26" t="s">
        <v>776</v>
      </c>
      <c r="C64" s="21" t="s">
        <v>763</v>
      </c>
      <c r="D64" s="387">
        <v>25.659999999999997</v>
      </c>
      <c r="E64" s="129">
        <f t="shared" si="12"/>
        <v>5.1319999999999997</v>
      </c>
      <c r="F64" s="387">
        <f t="shared" si="18"/>
        <v>30.791999999999994</v>
      </c>
      <c r="G64" s="224"/>
    </row>
    <row r="65" spans="1:7">
      <c r="A65" s="66"/>
      <c r="B65" s="26" t="s">
        <v>1051</v>
      </c>
      <c r="C65" s="21" t="s">
        <v>763</v>
      </c>
      <c r="D65" s="387">
        <v>32.06</v>
      </c>
      <c r="E65" s="129">
        <f t="shared" si="12"/>
        <v>6.4120000000000008</v>
      </c>
      <c r="F65" s="387">
        <f t="shared" si="18"/>
        <v>38.472000000000001</v>
      </c>
      <c r="G65" s="224"/>
    </row>
    <row r="66" spans="1:7">
      <c r="A66" s="66">
        <v>15</v>
      </c>
      <c r="B66" s="26" t="s">
        <v>1044</v>
      </c>
      <c r="C66" s="21" t="s">
        <v>763</v>
      </c>
      <c r="D66" s="387">
        <v>25.659999999999997</v>
      </c>
      <c r="E66" s="129">
        <f t="shared" ref="E66" si="19">D66*$E$10</f>
        <v>5.1319999999999997</v>
      </c>
      <c r="F66" s="387">
        <f t="shared" si="18"/>
        <v>30.791999999999994</v>
      </c>
      <c r="G66" s="224"/>
    </row>
    <row r="67" spans="1:7">
      <c r="A67" s="66"/>
      <c r="B67" s="26" t="s">
        <v>1045</v>
      </c>
      <c r="C67" s="21" t="s">
        <v>763</v>
      </c>
      <c r="D67" s="387">
        <v>36.4</v>
      </c>
      <c r="E67" s="129">
        <f t="shared" si="12"/>
        <v>7.28</v>
      </c>
      <c r="F67" s="387">
        <f t="shared" si="18"/>
        <v>43.68</v>
      </c>
      <c r="G67" s="224"/>
    </row>
    <row r="68" spans="1:7">
      <c r="A68" s="66"/>
      <c r="B68" s="26" t="s">
        <v>777</v>
      </c>
      <c r="C68" s="21" t="s">
        <v>763</v>
      </c>
      <c r="D68" s="387">
        <v>13.46</v>
      </c>
      <c r="E68" s="129">
        <f t="shared" si="12"/>
        <v>2.6920000000000002</v>
      </c>
      <c r="F68" s="387">
        <f t="shared" si="18"/>
        <v>16.152000000000001</v>
      </c>
      <c r="G68" s="224"/>
    </row>
    <row r="69" spans="1:7">
      <c r="A69" s="66"/>
      <c r="B69" s="26" t="s">
        <v>778</v>
      </c>
      <c r="C69" s="21" t="s">
        <v>763</v>
      </c>
      <c r="D69" s="387">
        <v>9.57</v>
      </c>
      <c r="E69" s="129">
        <f t="shared" si="12"/>
        <v>1.9140000000000001</v>
      </c>
      <c r="F69" s="387">
        <f t="shared" si="18"/>
        <v>11.484</v>
      </c>
      <c r="G69" s="224"/>
    </row>
    <row r="70" spans="1:7">
      <c r="A70" s="66"/>
      <c r="B70" s="26" t="s">
        <v>1046</v>
      </c>
      <c r="C70" s="21" t="s">
        <v>763</v>
      </c>
      <c r="D70" s="387">
        <v>28.729999999999997</v>
      </c>
      <c r="E70" s="129">
        <f t="shared" ref="E70" si="20">D70*$E$10</f>
        <v>5.7459999999999996</v>
      </c>
      <c r="F70" s="387">
        <f t="shared" si="18"/>
        <v>34.475999999999999</v>
      </c>
      <c r="G70" s="224"/>
    </row>
    <row r="71" spans="1:7">
      <c r="A71" s="66"/>
      <c r="B71" s="26" t="s">
        <v>778</v>
      </c>
      <c r="C71" s="21" t="s">
        <v>763</v>
      </c>
      <c r="D71" s="387">
        <v>19.16</v>
      </c>
      <c r="E71" s="129">
        <f t="shared" si="12"/>
        <v>3.8320000000000003</v>
      </c>
      <c r="F71" s="387">
        <f t="shared" ref="F71:F75" si="21">D71+E71</f>
        <v>22.992000000000001</v>
      </c>
      <c r="G71" s="224"/>
    </row>
    <row r="72" spans="1:7">
      <c r="A72" s="66">
        <v>16</v>
      </c>
      <c r="B72" s="26" t="s">
        <v>779</v>
      </c>
      <c r="C72" s="21"/>
      <c r="D72" s="387"/>
      <c r="E72" s="129"/>
      <c r="F72" s="387">
        <f t="shared" si="21"/>
        <v>0</v>
      </c>
      <c r="G72" s="224"/>
    </row>
    <row r="73" spans="1:7">
      <c r="A73" s="66">
        <v>17</v>
      </c>
      <c r="B73" s="26" t="s">
        <v>780</v>
      </c>
      <c r="C73" s="21" t="s">
        <v>763</v>
      </c>
      <c r="D73" s="387">
        <v>87.28</v>
      </c>
      <c r="E73" s="129">
        <f t="shared" si="12"/>
        <v>17.456</v>
      </c>
      <c r="F73" s="387">
        <f t="shared" si="21"/>
        <v>104.736</v>
      </c>
    </row>
    <row r="74" spans="1:7">
      <c r="A74" s="66">
        <v>18</v>
      </c>
      <c r="B74" s="26" t="s">
        <v>778</v>
      </c>
      <c r="C74" s="21" t="s">
        <v>763</v>
      </c>
      <c r="D74" s="387">
        <v>54.26</v>
      </c>
      <c r="E74" s="129">
        <f t="shared" si="12"/>
        <v>10.852</v>
      </c>
      <c r="F74" s="387">
        <f t="shared" si="21"/>
        <v>65.111999999999995</v>
      </c>
    </row>
    <row r="75" spans="1:7">
      <c r="A75" s="66">
        <v>20</v>
      </c>
      <c r="B75" s="26" t="s">
        <v>781</v>
      </c>
      <c r="C75" s="21" t="s">
        <v>763</v>
      </c>
      <c r="D75" s="387">
        <v>38.46</v>
      </c>
      <c r="E75" s="129">
        <f t="shared" si="12"/>
        <v>7.6920000000000002</v>
      </c>
      <c r="F75" s="387">
        <f t="shared" si="21"/>
        <v>46.152000000000001</v>
      </c>
    </row>
    <row r="76" spans="1:7">
      <c r="A76" s="66"/>
      <c r="B76" s="26" t="s">
        <v>782</v>
      </c>
      <c r="C76" s="21"/>
      <c r="D76" s="387"/>
      <c r="E76" s="129"/>
      <c r="F76" s="387"/>
    </row>
    <row r="77" spans="1:7">
      <c r="A77" s="66"/>
      <c r="B77" s="26" t="s">
        <v>783</v>
      </c>
      <c r="C77" s="21" t="s">
        <v>763</v>
      </c>
      <c r="D77" s="387">
        <v>29.93</v>
      </c>
      <c r="E77" s="129">
        <f t="shared" ref="E77:E86" si="22">D77*$E$10</f>
        <v>5.9860000000000007</v>
      </c>
      <c r="F77" s="387">
        <f t="shared" ref="F77:F86" si="23">D77+E77</f>
        <v>35.915999999999997</v>
      </c>
    </row>
    <row r="78" spans="1:7">
      <c r="A78" s="66"/>
      <c r="B78" s="26" t="s">
        <v>784</v>
      </c>
      <c r="C78" s="21" t="s">
        <v>763</v>
      </c>
      <c r="D78" s="387">
        <v>83.160000000000011</v>
      </c>
      <c r="E78" s="129">
        <f t="shared" si="22"/>
        <v>16.632000000000001</v>
      </c>
      <c r="F78" s="387">
        <f t="shared" si="23"/>
        <v>99.792000000000016</v>
      </c>
    </row>
    <row r="79" spans="1:7">
      <c r="A79" s="66"/>
      <c r="B79" s="26" t="s">
        <v>785</v>
      </c>
      <c r="C79" s="21" t="s">
        <v>763</v>
      </c>
      <c r="D79" s="387">
        <v>49.14</v>
      </c>
      <c r="E79" s="129">
        <f t="shared" si="22"/>
        <v>9.8280000000000012</v>
      </c>
      <c r="F79" s="387">
        <f t="shared" si="23"/>
        <v>58.968000000000004</v>
      </c>
    </row>
    <row r="80" spans="1:7">
      <c r="A80" s="66"/>
      <c r="B80" s="26" t="s">
        <v>1047</v>
      </c>
      <c r="C80" s="21" t="s">
        <v>763</v>
      </c>
      <c r="D80" s="387">
        <v>38.46</v>
      </c>
      <c r="E80" s="129">
        <f t="shared" si="22"/>
        <v>7.6920000000000002</v>
      </c>
      <c r="F80" s="387">
        <f t="shared" si="23"/>
        <v>46.152000000000001</v>
      </c>
    </row>
    <row r="81" spans="1:6">
      <c r="A81" s="66"/>
      <c r="B81" s="26" t="s">
        <v>786</v>
      </c>
      <c r="C81" s="21" t="s">
        <v>763</v>
      </c>
      <c r="D81" s="387">
        <v>53.459999999999994</v>
      </c>
      <c r="E81" s="129">
        <f t="shared" si="22"/>
        <v>10.692</v>
      </c>
      <c r="F81" s="387">
        <f t="shared" si="23"/>
        <v>64.151999999999987</v>
      </c>
    </row>
    <row r="82" spans="1:6">
      <c r="A82" s="66"/>
      <c r="B82" s="26" t="s">
        <v>1048</v>
      </c>
      <c r="C82" s="21" t="s">
        <v>763</v>
      </c>
      <c r="D82" s="387">
        <v>57.73</v>
      </c>
      <c r="E82" s="129">
        <f t="shared" si="22"/>
        <v>11.545999999999999</v>
      </c>
      <c r="F82" s="387">
        <f t="shared" si="23"/>
        <v>69.275999999999996</v>
      </c>
    </row>
    <row r="83" spans="1:6">
      <c r="A83" s="66"/>
      <c r="B83" s="26" t="s">
        <v>1049</v>
      </c>
      <c r="C83" s="21" t="s">
        <v>763</v>
      </c>
      <c r="D83" s="387">
        <v>51.289999999999992</v>
      </c>
      <c r="E83" s="129">
        <f t="shared" si="22"/>
        <v>10.257999999999999</v>
      </c>
      <c r="F83" s="387">
        <f t="shared" si="23"/>
        <v>61.547999999999988</v>
      </c>
    </row>
    <row r="84" spans="1:6">
      <c r="A84" s="66"/>
      <c r="B84" s="26" t="s">
        <v>787</v>
      </c>
      <c r="C84" s="21" t="s">
        <v>763</v>
      </c>
      <c r="D84" s="387">
        <v>64.11</v>
      </c>
      <c r="E84" s="129">
        <f t="shared" si="22"/>
        <v>12.822000000000001</v>
      </c>
      <c r="F84" s="387">
        <f t="shared" si="23"/>
        <v>76.932000000000002</v>
      </c>
    </row>
    <row r="85" spans="1:6">
      <c r="A85" s="66"/>
      <c r="B85" s="19" t="s">
        <v>793</v>
      </c>
      <c r="C85" s="21" t="s">
        <v>763</v>
      </c>
      <c r="D85" s="387">
        <v>76.94</v>
      </c>
      <c r="E85" s="129">
        <f t="shared" si="22"/>
        <v>15.388</v>
      </c>
      <c r="F85" s="387">
        <f t="shared" si="23"/>
        <v>92.328000000000003</v>
      </c>
    </row>
    <row r="86" spans="1:6" ht="27" thickBot="1">
      <c r="A86" s="78"/>
      <c r="B86" s="520" t="s">
        <v>1050</v>
      </c>
      <c r="C86" s="396" t="s">
        <v>1052</v>
      </c>
      <c r="D86" s="36">
        <v>165.23000000000002</v>
      </c>
      <c r="E86" s="521">
        <f t="shared" si="22"/>
        <v>33.046000000000006</v>
      </c>
      <c r="F86" s="36">
        <f t="shared" si="23"/>
        <v>198.27600000000001</v>
      </c>
    </row>
  </sheetData>
  <mergeCells count="1">
    <mergeCell ref="C7:D7"/>
  </mergeCells>
  <pageMargins left="0.83" right="0" top="0.66" bottom="0.78740157480314965" header="0.37" footer="0.51181102362204722"/>
  <pageSetup paperSize="9" scale="105" orientation="portrait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6"/>
  <sheetViews>
    <sheetView topLeftCell="A6" zoomScale="120" workbookViewId="0">
      <selection activeCell="F19" sqref="F19"/>
    </sheetView>
  </sheetViews>
  <sheetFormatPr defaultRowHeight="13.2"/>
  <cols>
    <col min="1" max="1" width="6.44140625" customWidth="1"/>
    <col min="2" max="2" width="33.6640625" customWidth="1"/>
  </cols>
  <sheetData>
    <row r="1" spans="1:6" ht="13.8">
      <c r="D1" s="330"/>
    </row>
    <row r="2" spans="1:6" ht="14.4">
      <c r="A2" s="2"/>
      <c r="B2" s="107"/>
      <c r="C2" s="107"/>
      <c r="D2" s="331"/>
    </row>
    <row r="3" spans="1:6" ht="14.4">
      <c r="A3" s="2"/>
      <c r="B3" s="107"/>
      <c r="C3" s="107"/>
      <c r="D3" s="331"/>
    </row>
    <row r="4" spans="1:6" ht="14.4">
      <c r="A4" s="2"/>
      <c r="B4" s="107"/>
      <c r="C4" s="107"/>
      <c r="D4" s="331"/>
    </row>
    <row r="5" spans="1:6" ht="14.4">
      <c r="A5" s="2"/>
      <c r="B5" s="107"/>
      <c r="C5" s="107"/>
      <c r="D5" s="331"/>
    </row>
    <row r="6" spans="1:6" ht="14.4">
      <c r="A6" s="2"/>
      <c r="B6" s="107"/>
      <c r="C6" s="107"/>
      <c r="D6" s="331"/>
    </row>
    <row r="7" spans="1:6" ht="14.4">
      <c r="A7" s="3" t="s">
        <v>794</v>
      </c>
      <c r="B7" s="4"/>
      <c r="C7" s="3"/>
      <c r="D7" s="5"/>
    </row>
    <row r="8" spans="1:6">
      <c r="A8" s="1" t="s">
        <v>795</v>
      </c>
      <c r="B8" s="1"/>
      <c r="C8" s="1"/>
      <c r="D8" s="4"/>
    </row>
    <row r="9" spans="1:6">
      <c r="A9" s="1" t="s">
        <v>2</v>
      </c>
      <c r="B9" s="4"/>
      <c r="C9" s="1"/>
      <c r="D9" s="4"/>
    </row>
    <row r="10" spans="1:6">
      <c r="A10" s="2"/>
      <c r="B10" s="2"/>
    </row>
    <row r="11" spans="1:6" ht="13.8" thickBot="1">
      <c r="C11" s="542" t="s">
        <v>39</v>
      </c>
      <c r="D11" s="542"/>
      <c r="E11" t="s">
        <v>1022</v>
      </c>
    </row>
    <row r="12" spans="1:6" ht="13.8" thickTop="1">
      <c r="A12" s="114"/>
      <c r="B12" s="114"/>
      <c r="C12" s="114"/>
      <c r="D12" s="114"/>
      <c r="E12" s="6" t="s">
        <v>5</v>
      </c>
      <c r="F12" s="324" t="s">
        <v>4</v>
      </c>
    </row>
    <row r="13" spans="1:6">
      <c r="A13" s="116" t="s">
        <v>6</v>
      </c>
      <c r="B13" s="9" t="s">
        <v>7</v>
      </c>
      <c r="C13" s="9" t="s">
        <v>8</v>
      </c>
      <c r="D13" s="9" t="s">
        <v>36</v>
      </c>
      <c r="E13" s="8" t="s">
        <v>9</v>
      </c>
      <c r="F13" s="22" t="s">
        <v>10</v>
      </c>
    </row>
    <row r="14" spans="1:6">
      <c r="A14" s="116" t="s">
        <v>11</v>
      </c>
      <c r="B14" s="9" t="s">
        <v>12</v>
      </c>
      <c r="C14" s="9" t="s">
        <v>13</v>
      </c>
      <c r="D14" s="9" t="s">
        <v>14</v>
      </c>
      <c r="E14" s="326">
        <v>0.2</v>
      </c>
      <c r="F14" s="22" t="s">
        <v>14</v>
      </c>
    </row>
    <row r="15" spans="1:6" ht="13.8" thickBot="1">
      <c r="A15" s="116"/>
      <c r="B15" s="9"/>
      <c r="C15" s="9"/>
      <c r="D15" s="9" t="s">
        <v>9</v>
      </c>
      <c r="E15" s="327"/>
      <c r="F15" s="328" t="s">
        <v>9</v>
      </c>
    </row>
    <row r="16" spans="1:6" ht="14.4" thickTop="1" thickBot="1">
      <c r="A16" s="118">
        <v>1</v>
      </c>
      <c r="B16" s="119">
        <v>2</v>
      </c>
      <c r="C16" s="119">
        <v>3</v>
      </c>
      <c r="D16" s="118">
        <v>4</v>
      </c>
      <c r="E16" s="13">
        <v>5</v>
      </c>
      <c r="F16" s="14">
        <v>6</v>
      </c>
    </row>
    <row r="17" spans="1:7" ht="13.8" thickTop="1">
      <c r="A17" s="116"/>
      <c r="B17" s="9"/>
      <c r="C17" s="9"/>
      <c r="D17" s="20"/>
      <c r="E17" s="332"/>
      <c r="F17" s="53"/>
    </row>
    <row r="18" spans="1:7">
      <c r="A18" s="116">
        <v>1</v>
      </c>
      <c r="B18" s="236" t="s">
        <v>796</v>
      </c>
      <c r="C18" s="9"/>
      <c r="D18" s="20"/>
      <c r="E18" s="23"/>
      <c r="F18" s="26"/>
    </row>
    <row r="19" spans="1:7">
      <c r="A19" s="116"/>
      <c r="B19" s="236" t="s">
        <v>797</v>
      </c>
      <c r="C19" s="9" t="s">
        <v>798</v>
      </c>
      <c r="D19" s="333">
        <v>45.9</v>
      </c>
      <c r="E19" s="132">
        <f>F19-D19</f>
        <v>9.18</v>
      </c>
      <c r="F19" s="125">
        <v>55.08</v>
      </c>
      <c r="G19" s="224"/>
    </row>
    <row r="20" spans="1:7">
      <c r="A20" s="116"/>
      <c r="B20" s="236" t="s">
        <v>799</v>
      </c>
      <c r="C20" s="9" t="s">
        <v>18</v>
      </c>
      <c r="D20" s="333">
        <v>102.41</v>
      </c>
      <c r="E20" s="132">
        <f>F20-D20</f>
        <v>20.480000000000004</v>
      </c>
      <c r="F20" s="125">
        <v>122.89</v>
      </c>
      <c r="G20" s="224"/>
    </row>
    <row r="21" spans="1:7">
      <c r="A21" s="116">
        <v>2</v>
      </c>
      <c r="B21" s="236" t="s">
        <v>800</v>
      </c>
      <c r="C21" s="9"/>
      <c r="D21" s="333"/>
      <c r="E21" s="18"/>
      <c r="F21" s="125"/>
      <c r="G21" s="224"/>
    </row>
    <row r="22" spans="1:7">
      <c r="A22" s="116"/>
      <c r="B22" s="236" t="s">
        <v>801</v>
      </c>
      <c r="C22" s="9"/>
      <c r="D22" s="333"/>
      <c r="E22" s="18"/>
      <c r="F22" s="125"/>
      <c r="G22" s="224"/>
    </row>
    <row r="23" spans="1:7">
      <c r="A23" s="116"/>
      <c r="B23" s="236" t="s">
        <v>802</v>
      </c>
      <c r="C23" s="9" t="s">
        <v>803</v>
      </c>
      <c r="D23" s="333">
        <v>146.35</v>
      </c>
      <c r="E23" s="132">
        <f>F23-D23</f>
        <v>29.27000000000001</v>
      </c>
      <c r="F23" s="125">
        <v>175.62</v>
      </c>
      <c r="G23" s="224"/>
    </row>
    <row r="24" spans="1:7">
      <c r="A24" s="116">
        <v>3</v>
      </c>
      <c r="B24" s="236" t="s">
        <v>804</v>
      </c>
      <c r="C24" s="9"/>
      <c r="D24" s="333"/>
      <c r="E24" s="18"/>
      <c r="F24" s="125"/>
      <c r="G24" s="224"/>
    </row>
    <row r="25" spans="1:7">
      <c r="A25" s="116"/>
      <c r="B25" s="236" t="s">
        <v>805</v>
      </c>
      <c r="C25" s="9" t="s">
        <v>18</v>
      </c>
      <c r="D25" s="333">
        <v>43.91</v>
      </c>
      <c r="E25" s="132">
        <f>F25-D25</f>
        <v>8.7800000000000011</v>
      </c>
      <c r="F25" s="125">
        <v>52.69</v>
      </c>
      <c r="G25" s="224"/>
    </row>
    <row r="26" spans="1:7">
      <c r="A26" s="116">
        <v>4</v>
      </c>
      <c r="B26" s="236" t="s">
        <v>806</v>
      </c>
      <c r="C26" s="9"/>
      <c r="D26" s="333"/>
      <c r="E26" s="18"/>
      <c r="F26" s="125"/>
      <c r="G26" s="224"/>
    </row>
    <row r="27" spans="1:7">
      <c r="A27" s="116"/>
      <c r="B27" s="236" t="s">
        <v>807</v>
      </c>
      <c r="C27" s="9" t="s">
        <v>808</v>
      </c>
      <c r="D27" s="333">
        <v>22.57</v>
      </c>
      <c r="E27" s="132">
        <f t="shared" ref="E27:E28" si="0">F27-D27</f>
        <v>4.509999999999998</v>
      </c>
      <c r="F27" s="125">
        <v>27.08</v>
      </c>
      <c r="G27" s="224"/>
    </row>
    <row r="28" spans="1:7">
      <c r="A28" s="116">
        <v>5</v>
      </c>
      <c r="B28" s="236" t="s">
        <v>809</v>
      </c>
      <c r="C28" s="334" t="s">
        <v>808</v>
      </c>
      <c r="D28" s="333">
        <v>9.67</v>
      </c>
      <c r="E28" s="132">
        <f t="shared" si="0"/>
        <v>1.9299999999999997</v>
      </c>
      <c r="F28" s="125">
        <v>11.6</v>
      </c>
      <c r="G28" s="224"/>
    </row>
    <row r="29" spans="1:7">
      <c r="A29" s="116">
        <v>6</v>
      </c>
      <c r="B29" s="236" t="s">
        <v>810</v>
      </c>
      <c r="C29" s="9"/>
      <c r="D29" s="333"/>
      <c r="E29" s="18"/>
      <c r="F29" s="125"/>
      <c r="G29" s="224"/>
    </row>
    <row r="30" spans="1:7">
      <c r="A30" s="116"/>
      <c r="B30" s="236" t="s">
        <v>811</v>
      </c>
      <c r="C30" s="9" t="s">
        <v>812</v>
      </c>
      <c r="D30" s="333">
        <v>271.92</v>
      </c>
      <c r="E30" s="132">
        <f>F30-D30</f>
        <v>54.379999999999995</v>
      </c>
      <c r="F30" s="125">
        <v>326.3</v>
      </c>
      <c r="G30" s="224"/>
    </row>
    <row r="31" spans="1:7" ht="13.8" thickBot="1">
      <c r="A31" s="335"/>
      <c r="B31" s="238"/>
      <c r="C31" s="336"/>
      <c r="D31" s="239"/>
      <c r="E31" s="42"/>
      <c r="F31" s="139"/>
    </row>
    <row r="32" spans="1:7" ht="13.8" thickTop="1">
      <c r="A32" s="30"/>
      <c r="B32" s="30"/>
      <c r="C32" s="20"/>
      <c r="D32" s="30"/>
    </row>
    <row r="33" spans="1:2">
      <c r="A33" s="38"/>
    </row>
    <row r="35" spans="1:2">
      <c r="A35" s="39"/>
    </row>
    <row r="36" spans="1:2">
      <c r="A36" s="39"/>
      <c r="B36" s="38"/>
    </row>
  </sheetData>
  <mergeCells count="1">
    <mergeCell ref="C11:D11"/>
  </mergeCells>
  <pageMargins left="0.98425196850393704" right="0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E24" sqref="E24"/>
    </sheetView>
  </sheetViews>
  <sheetFormatPr defaultRowHeight="13.2"/>
  <cols>
    <col min="1" max="1" width="5.6640625" customWidth="1"/>
    <col min="2" max="2" width="32.44140625" customWidth="1"/>
    <col min="3" max="3" width="10.6640625" customWidth="1"/>
    <col min="4" max="4" width="8.6640625" customWidth="1"/>
    <col min="5" max="5" width="9.6640625" customWidth="1"/>
  </cols>
  <sheetData>
    <row r="1" spans="1:5" ht="13.8">
      <c r="A1" s="152"/>
      <c r="B1" s="152"/>
      <c r="C1" s="153"/>
      <c r="D1" s="153"/>
      <c r="E1" s="153"/>
    </row>
    <row r="2" spans="1:5" ht="13.8">
      <c r="A2" s="152"/>
      <c r="B2" s="152"/>
      <c r="C2" s="153"/>
      <c r="D2" s="153"/>
      <c r="E2" s="153"/>
    </row>
    <row r="3" spans="1:5" ht="13.8">
      <c r="A3" s="152"/>
      <c r="B3" s="152"/>
      <c r="C3" s="153"/>
      <c r="D3" s="153"/>
      <c r="E3" s="153"/>
    </row>
    <row r="4" spans="1:5" ht="13.8">
      <c r="A4" s="152"/>
      <c r="B4" s="152"/>
      <c r="C4" s="153"/>
      <c r="D4" s="153"/>
      <c r="E4" s="153"/>
    </row>
    <row r="5" spans="1:5" ht="13.8">
      <c r="A5" s="154" t="s">
        <v>813</v>
      </c>
      <c r="B5" s="153"/>
      <c r="C5" s="153"/>
      <c r="D5" s="153"/>
      <c r="E5" s="153"/>
    </row>
    <row r="6" spans="1:5" ht="13.8">
      <c r="A6" s="153" t="s">
        <v>814</v>
      </c>
      <c r="B6" s="153"/>
      <c r="C6" s="153"/>
      <c r="D6" s="153"/>
      <c r="E6" s="153"/>
    </row>
    <row r="7" spans="1:5" ht="13.8">
      <c r="A7" s="153" t="s">
        <v>815</v>
      </c>
      <c r="B7" s="153"/>
      <c r="C7" s="153"/>
      <c r="D7" s="153"/>
      <c r="E7" s="153"/>
    </row>
    <row r="8" spans="1:5" ht="13.8">
      <c r="A8" s="152"/>
      <c r="B8" s="152"/>
      <c r="C8" s="152"/>
      <c r="D8" s="152"/>
      <c r="E8" s="152"/>
    </row>
    <row r="9" spans="1:5" ht="13.8">
      <c r="A9" s="152"/>
      <c r="B9" s="543" t="s">
        <v>39</v>
      </c>
      <c r="C9" s="543"/>
      <c r="D9" s="544" t="s">
        <v>1022</v>
      </c>
      <c r="E9" s="544"/>
    </row>
    <row r="10" spans="1:5" ht="13.8">
      <c r="A10" s="259"/>
      <c r="B10" s="259"/>
      <c r="C10" s="337"/>
      <c r="D10" s="338"/>
      <c r="E10" s="338" t="s">
        <v>580</v>
      </c>
    </row>
    <row r="11" spans="1:5" ht="13.8">
      <c r="A11" s="262" t="s">
        <v>6</v>
      </c>
      <c r="B11" s="262" t="s">
        <v>476</v>
      </c>
      <c r="C11" s="339" t="s">
        <v>266</v>
      </c>
      <c r="D11" s="339" t="s">
        <v>14</v>
      </c>
      <c r="E11" s="339" t="s">
        <v>816</v>
      </c>
    </row>
    <row r="12" spans="1:5" ht="13.8">
      <c r="A12" s="262" t="s">
        <v>11</v>
      </c>
      <c r="B12" s="262" t="s">
        <v>477</v>
      </c>
      <c r="C12" s="339" t="s">
        <v>269</v>
      </c>
      <c r="D12" s="339" t="s">
        <v>603</v>
      </c>
      <c r="E12" s="339" t="s">
        <v>582</v>
      </c>
    </row>
    <row r="13" spans="1:5" ht="13.8">
      <c r="A13" s="265"/>
      <c r="B13" s="265"/>
      <c r="C13" s="340" t="s">
        <v>9</v>
      </c>
      <c r="D13" s="340" t="s">
        <v>9</v>
      </c>
      <c r="E13" s="340" t="s">
        <v>9</v>
      </c>
    </row>
    <row r="14" spans="1:5" ht="13.8">
      <c r="A14" s="259" t="s">
        <v>464</v>
      </c>
      <c r="B14" s="341" t="s">
        <v>817</v>
      </c>
      <c r="C14" s="342"/>
      <c r="D14" s="343"/>
      <c r="E14" s="342"/>
    </row>
    <row r="15" spans="1:5" ht="13.8">
      <c r="A15" s="263"/>
      <c r="B15" s="275" t="s">
        <v>818</v>
      </c>
      <c r="C15" s="269"/>
      <c r="D15" s="181"/>
      <c r="E15" s="269"/>
    </row>
    <row r="16" spans="1:5" ht="13.8">
      <c r="A16" s="169"/>
      <c r="B16" s="275" t="s">
        <v>819</v>
      </c>
      <c r="C16" s="269">
        <v>84.43</v>
      </c>
      <c r="D16" s="181">
        <v>16.889999999999986</v>
      </c>
      <c r="E16" s="269">
        <v>101.32</v>
      </c>
    </row>
    <row r="17" spans="1:5" ht="13.8">
      <c r="A17" s="275" t="s">
        <v>468</v>
      </c>
      <c r="B17" s="275" t="s">
        <v>820</v>
      </c>
      <c r="C17" s="269"/>
      <c r="D17" s="181"/>
      <c r="E17" s="269"/>
    </row>
    <row r="18" spans="1:5" ht="13.8">
      <c r="A18" s="275"/>
      <c r="B18" s="275" t="s">
        <v>821</v>
      </c>
      <c r="C18" s="269"/>
      <c r="D18" s="181"/>
      <c r="E18" s="269"/>
    </row>
    <row r="19" spans="1:5" ht="13.8">
      <c r="A19" s="169"/>
      <c r="B19" s="275" t="s">
        <v>822</v>
      </c>
      <c r="C19" s="269">
        <v>146.96</v>
      </c>
      <c r="D19" s="181">
        <v>29.389999999999986</v>
      </c>
      <c r="E19" s="269">
        <v>176.35</v>
      </c>
    </row>
    <row r="20" spans="1:5" ht="13.8">
      <c r="A20" s="263"/>
      <c r="B20" s="263"/>
      <c r="C20" s="344"/>
      <c r="D20" s="181"/>
      <c r="E20" s="269"/>
    </row>
    <row r="21" spans="1:5" ht="13.8">
      <c r="A21" s="263" t="s">
        <v>471</v>
      </c>
      <c r="B21" s="345" t="s">
        <v>823</v>
      </c>
      <c r="C21" s="263"/>
      <c r="D21" s="181"/>
      <c r="E21" s="269"/>
    </row>
    <row r="22" spans="1:5" ht="13.8">
      <c r="A22" s="263"/>
      <c r="B22" s="346" t="s">
        <v>824</v>
      </c>
      <c r="C22" s="263"/>
      <c r="D22" s="181"/>
      <c r="E22" s="269"/>
    </row>
    <row r="23" spans="1:5" ht="13.8">
      <c r="A23" s="265"/>
      <c r="B23" s="347" t="s">
        <v>825</v>
      </c>
      <c r="C23" s="348">
        <v>21.400000000000002</v>
      </c>
      <c r="D23" s="348">
        <v>4.2799999999999976</v>
      </c>
      <c r="E23" s="348">
        <v>25.68</v>
      </c>
    </row>
    <row r="24" spans="1:5" ht="13.8">
      <c r="A24" s="152"/>
      <c r="B24" s="152"/>
      <c r="C24" s="152"/>
      <c r="D24" s="152"/>
      <c r="E24" s="152"/>
    </row>
    <row r="25" spans="1:5" ht="13.8">
      <c r="A25" s="152"/>
      <c r="B25" s="152"/>
      <c r="C25" s="152"/>
      <c r="D25" s="152"/>
      <c r="E25" s="152"/>
    </row>
    <row r="26" spans="1:5" ht="13.8">
      <c r="A26" s="152"/>
      <c r="B26" s="152"/>
      <c r="C26" s="152"/>
      <c r="D26" s="152"/>
      <c r="E26" s="152"/>
    </row>
    <row r="27" spans="1:5" ht="13.8">
      <c r="A27" s="152"/>
      <c r="B27" s="152"/>
      <c r="C27" s="152"/>
      <c r="D27" s="152"/>
      <c r="E27" s="152"/>
    </row>
  </sheetData>
  <mergeCells count="2">
    <mergeCell ref="B9:C9"/>
    <mergeCell ref="D9:E9"/>
  </mergeCells>
  <pageMargins left="0.98425196850393704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I21" sqref="I21"/>
    </sheetView>
  </sheetViews>
  <sheetFormatPr defaultRowHeight="13.2"/>
  <cols>
    <col min="1" max="1" width="6.44140625" customWidth="1"/>
    <col min="2" max="2" width="36.6640625" customWidth="1"/>
    <col min="3" max="3" width="7" customWidth="1"/>
    <col min="6" max="6" width="9.88671875" customWidth="1"/>
  </cols>
  <sheetData>
    <row r="1" spans="1:6" ht="13.8">
      <c r="D1" s="330"/>
    </row>
    <row r="2" spans="1:6" ht="14.4">
      <c r="A2" s="2"/>
      <c r="B2" s="107"/>
      <c r="C2" s="107"/>
      <c r="D2" s="331"/>
    </row>
    <row r="3" spans="1:6" ht="14.4">
      <c r="A3" s="2"/>
      <c r="B3" s="107"/>
      <c r="C3" s="107"/>
      <c r="D3" s="331"/>
    </row>
    <row r="4" spans="1:6" ht="14.4">
      <c r="A4" s="2"/>
      <c r="B4" s="107"/>
      <c r="C4" s="107"/>
      <c r="D4" s="331"/>
    </row>
    <row r="5" spans="1:6" ht="14.4">
      <c r="A5" s="2"/>
      <c r="B5" s="107"/>
      <c r="C5" s="107"/>
      <c r="D5" s="331"/>
    </row>
    <row r="6" spans="1:6" ht="14.4">
      <c r="A6" s="2"/>
      <c r="B6" s="107"/>
      <c r="C6" s="107"/>
      <c r="D6" s="331"/>
    </row>
    <row r="7" spans="1:6" ht="14.4">
      <c r="A7" s="3" t="s">
        <v>826</v>
      </c>
      <c r="B7" s="4"/>
      <c r="C7" s="3"/>
      <c r="D7" s="5"/>
    </row>
    <row r="8" spans="1:6" ht="14.4">
      <c r="A8" s="3"/>
      <c r="B8" s="4"/>
      <c r="C8" s="3"/>
      <c r="D8" s="5"/>
    </row>
    <row r="9" spans="1:6">
      <c r="A9" s="1" t="s">
        <v>827</v>
      </c>
      <c r="B9" s="1"/>
      <c r="C9" s="1"/>
      <c r="D9" s="4"/>
    </row>
    <row r="10" spans="1:6">
      <c r="A10" s="2"/>
      <c r="B10" s="2"/>
    </row>
    <row r="11" spans="1:6" ht="13.8" thickBot="1">
      <c r="D11" t="s">
        <v>3</v>
      </c>
      <c r="F11" s="46" t="s">
        <v>35</v>
      </c>
    </row>
    <row r="12" spans="1:6" ht="13.8" thickTop="1">
      <c r="A12" s="114"/>
      <c r="B12" s="114"/>
      <c r="C12" s="114"/>
      <c r="D12" s="114"/>
      <c r="E12" s="114"/>
      <c r="F12" s="114" t="s">
        <v>4</v>
      </c>
    </row>
    <row r="13" spans="1:6">
      <c r="A13" s="116" t="s">
        <v>6</v>
      </c>
      <c r="B13" s="9" t="s">
        <v>7</v>
      </c>
      <c r="C13" s="9" t="s">
        <v>8</v>
      </c>
      <c r="D13" s="9" t="s">
        <v>36</v>
      </c>
      <c r="E13" s="9" t="s">
        <v>14</v>
      </c>
      <c r="F13" s="9" t="s">
        <v>828</v>
      </c>
    </row>
    <row r="14" spans="1:6">
      <c r="A14" s="116" t="s">
        <v>11</v>
      </c>
      <c r="B14" s="9" t="s">
        <v>12</v>
      </c>
      <c r="C14" s="9" t="s">
        <v>13</v>
      </c>
      <c r="D14" s="9" t="s">
        <v>14</v>
      </c>
      <c r="E14" s="349" t="s">
        <v>603</v>
      </c>
      <c r="F14" s="9" t="s">
        <v>14</v>
      </c>
    </row>
    <row r="15" spans="1:6" ht="13.8" thickBot="1">
      <c r="A15" s="116"/>
      <c r="B15" s="9"/>
      <c r="C15" s="9"/>
      <c r="D15" s="9" t="s">
        <v>9</v>
      </c>
      <c r="E15" s="9" t="s">
        <v>9</v>
      </c>
      <c r="F15" s="9" t="s">
        <v>9</v>
      </c>
    </row>
    <row r="16" spans="1:6" ht="14.4" thickTop="1" thickBot="1">
      <c r="A16" s="114">
        <v>1</v>
      </c>
      <c r="B16" s="120">
        <v>2</v>
      </c>
      <c r="C16" s="120">
        <v>3</v>
      </c>
      <c r="D16" s="350">
        <v>4</v>
      </c>
      <c r="E16" s="11">
        <v>5</v>
      </c>
      <c r="F16" s="14">
        <v>6</v>
      </c>
    </row>
    <row r="17" spans="1:6">
      <c r="A17" s="6"/>
      <c r="B17" s="123"/>
      <c r="C17" s="17"/>
      <c r="D17" s="123"/>
      <c r="E17" s="332"/>
      <c r="F17" s="53"/>
    </row>
    <row r="18" spans="1:6" ht="15.6">
      <c r="A18" s="8">
        <v>1</v>
      </c>
      <c r="B18" s="121" t="s">
        <v>829</v>
      </c>
      <c r="C18" s="21" t="s">
        <v>830</v>
      </c>
      <c r="D18" s="351">
        <v>72043.05</v>
      </c>
      <c r="E18" s="18">
        <v>14408.61</v>
      </c>
      <c r="F18" s="21">
        <v>86451.66</v>
      </c>
    </row>
    <row r="19" spans="1:6">
      <c r="A19" s="8"/>
      <c r="B19" s="121" t="s">
        <v>831</v>
      </c>
      <c r="C19" s="21" t="s">
        <v>832</v>
      </c>
      <c r="D19" s="352"/>
      <c r="E19" s="18"/>
      <c r="F19" s="21"/>
    </row>
    <row r="20" spans="1:6">
      <c r="A20" s="8"/>
      <c r="B20" s="121"/>
      <c r="C20" s="21"/>
      <c r="D20" s="352"/>
      <c r="E20" s="18"/>
      <c r="F20" s="21"/>
    </row>
    <row r="21" spans="1:6" ht="15.6">
      <c r="A21" s="8">
        <v>2</v>
      </c>
      <c r="B21" s="353" t="s">
        <v>833</v>
      </c>
      <c r="C21" s="21" t="s">
        <v>830</v>
      </c>
      <c r="D21" s="352">
        <v>35136.76</v>
      </c>
      <c r="E21" s="18">
        <v>7027.35</v>
      </c>
      <c r="F21" s="21">
        <v>42164.11</v>
      </c>
    </row>
    <row r="22" spans="1:6">
      <c r="A22" s="8"/>
      <c r="B22" s="354" t="s">
        <v>811</v>
      </c>
      <c r="C22" s="21" t="s">
        <v>832</v>
      </c>
      <c r="D22" s="333"/>
      <c r="E22" s="23"/>
      <c r="F22" s="26"/>
    </row>
    <row r="23" spans="1:6" ht="13.8" thickBot="1">
      <c r="A23" s="327"/>
      <c r="B23" s="355"/>
      <c r="C23" s="139"/>
      <c r="D23" s="356"/>
      <c r="E23" s="136"/>
      <c r="F23" s="329"/>
    </row>
    <row r="24" spans="1:6" hidden="1">
      <c r="A24" s="116"/>
      <c r="B24" s="236"/>
      <c r="C24" s="9"/>
      <c r="D24" s="357"/>
    </row>
    <row r="25" spans="1:6" hidden="1">
      <c r="A25" s="116"/>
      <c r="B25" s="236"/>
      <c r="C25" s="9"/>
      <c r="D25" s="357"/>
    </row>
    <row r="26" spans="1:6" hidden="1">
      <c r="A26" s="116"/>
      <c r="B26" s="236"/>
      <c r="C26" s="9"/>
      <c r="D26" s="357"/>
    </row>
    <row r="27" spans="1:6" hidden="1">
      <c r="A27" s="116"/>
      <c r="B27" s="236"/>
      <c r="C27" s="9"/>
      <c r="D27" s="357"/>
    </row>
    <row r="28" spans="1:6" hidden="1">
      <c r="A28" s="116"/>
      <c r="B28" s="236"/>
      <c r="C28" s="9"/>
      <c r="D28" s="357"/>
    </row>
    <row r="29" spans="1:6" hidden="1">
      <c r="A29" s="116"/>
      <c r="B29" s="236"/>
      <c r="C29" s="9"/>
      <c r="D29" s="357"/>
    </row>
    <row r="30" spans="1:6" hidden="1">
      <c r="A30" s="116"/>
      <c r="B30" s="236"/>
      <c r="C30" s="334"/>
      <c r="D30" s="357"/>
    </row>
    <row r="31" spans="1:6" hidden="1">
      <c r="A31" s="116"/>
      <c r="B31" s="236"/>
      <c r="C31" s="9"/>
      <c r="D31" s="357"/>
    </row>
    <row r="32" spans="1:6" hidden="1">
      <c r="A32" s="116"/>
      <c r="B32" s="236"/>
      <c r="C32" s="9"/>
      <c r="D32" s="357"/>
    </row>
    <row r="33" spans="1:4" ht="13.8" hidden="1" thickBot="1">
      <c r="A33" s="335"/>
      <c r="B33" s="238"/>
      <c r="C33" s="336"/>
      <c r="D33" s="238"/>
    </row>
    <row r="34" spans="1:4">
      <c r="A34" s="30"/>
      <c r="B34" s="30"/>
      <c r="C34" s="20"/>
      <c r="D34" s="30"/>
    </row>
    <row r="35" spans="1:4">
      <c r="A35" s="38"/>
    </row>
    <row r="37" spans="1:4">
      <c r="A37" s="39"/>
    </row>
    <row r="38" spans="1:4">
      <c r="A38" s="39"/>
      <c r="B38" s="38"/>
    </row>
    <row r="40" spans="1:4">
      <c r="B40" s="75"/>
      <c r="C40" s="75"/>
      <c r="D40" s="75"/>
    </row>
  </sheetData>
  <pageMargins left="0.98425196850393704" right="0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2:L31"/>
  <sheetViews>
    <sheetView topLeftCell="A5" workbookViewId="0">
      <selection activeCell="E15" sqref="E15"/>
    </sheetView>
  </sheetViews>
  <sheetFormatPr defaultRowHeight="13.2"/>
  <cols>
    <col min="1" max="1" width="5.109375" style="39" customWidth="1"/>
    <col min="2" max="2" width="42.33203125" customWidth="1"/>
    <col min="3" max="3" width="9" hidden="1" customWidth="1"/>
    <col min="4" max="4" width="13.44140625" hidden="1" customWidth="1"/>
    <col min="5" max="5" width="10.5546875" customWidth="1"/>
    <col min="6" max="6" width="10.6640625" customWidth="1"/>
    <col min="7" max="7" width="10.44140625" customWidth="1"/>
  </cols>
  <sheetData>
    <row r="2" spans="1:12">
      <c r="A2" s="545" t="s">
        <v>834</v>
      </c>
      <c r="B2" s="545"/>
      <c r="C2" s="545"/>
      <c r="D2" s="545"/>
      <c r="E2" s="545"/>
      <c r="F2" s="545"/>
      <c r="G2" s="545"/>
    </row>
    <row r="3" spans="1:12">
      <c r="A3" s="546" t="s">
        <v>835</v>
      </c>
      <c r="B3" s="546"/>
      <c r="C3" s="546"/>
      <c r="D3" s="546"/>
      <c r="E3" s="546"/>
      <c r="F3" s="546"/>
      <c r="G3" s="546"/>
    </row>
    <row r="4" spans="1:12">
      <c r="A4" s="358"/>
      <c r="B4" s="249"/>
      <c r="C4" s="249"/>
      <c r="D4" s="547" t="s">
        <v>1036</v>
      </c>
      <c r="E4" s="547"/>
      <c r="F4" s="547"/>
      <c r="G4" s="547"/>
      <c r="H4" s="547"/>
    </row>
    <row r="5" spans="1:12" ht="13.2" customHeight="1">
      <c r="A5" s="548" t="s">
        <v>836</v>
      </c>
      <c r="B5" s="550" t="s">
        <v>592</v>
      </c>
      <c r="C5" s="548"/>
      <c r="D5" s="548"/>
      <c r="E5" s="552" t="s">
        <v>837</v>
      </c>
      <c r="F5" s="552" t="s">
        <v>838</v>
      </c>
      <c r="G5" s="552" t="s">
        <v>839</v>
      </c>
    </row>
    <row r="6" spans="1:12" ht="32.25" customHeight="1">
      <c r="A6" s="549"/>
      <c r="B6" s="551"/>
      <c r="C6" s="549"/>
      <c r="D6" s="549"/>
      <c r="E6" s="549"/>
      <c r="F6" s="549"/>
      <c r="G6" s="549"/>
      <c r="K6" s="20"/>
      <c r="L6" s="39"/>
    </row>
    <row r="7" spans="1:12">
      <c r="A7" s="158"/>
      <c r="B7" s="359" t="s">
        <v>840</v>
      </c>
      <c r="C7" s="360"/>
      <c r="D7" s="360"/>
      <c r="E7" s="360"/>
      <c r="F7" s="360"/>
      <c r="G7" s="360"/>
      <c r="K7" s="20"/>
    </row>
    <row r="8" spans="1:12" ht="26.4">
      <c r="A8" s="361" t="s">
        <v>464</v>
      </c>
      <c r="B8" s="362" t="s">
        <v>841</v>
      </c>
      <c r="C8" s="363"/>
      <c r="D8" s="364"/>
      <c r="E8" s="365">
        <v>1667.7527067669171</v>
      </c>
      <c r="F8" s="365">
        <v>333.55</v>
      </c>
      <c r="G8" s="366">
        <v>2001.302706766917</v>
      </c>
    </row>
    <row r="9" spans="1:12" ht="26.4">
      <c r="A9" s="361" t="s">
        <v>468</v>
      </c>
      <c r="B9" s="362" t="s">
        <v>842</v>
      </c>
      <c r="C9" s="363"/>
      <c r="D9" s="364"/>
      <c r="E9" s="365">
        <v>2523.5280451127819</v>
      </c>
      <c r="F9" s="365">
        <v>504.71</v>
      </c>
      <c r="G9" s="366">
        <v>3028.2380451127819</v>
      </c>
    </row>
    <row r="10" spans="1:12">
      <c r="A10" s="361" t="s">
        <v>471</v>
      </c>
      <c r="B10" s="362" t="s">
        <v>843</v>
      </c>
      <c r="C10" s="363"/>
      <c r="D10" s="364"/>
      <c r="E10" s="365">
        <v>1498.0699849624059</v>
      </c>
      <c r="F10" s="365">
        <v>299.61</v>
      </c>
      <c r="G10" s="366">
        <v>1797.6799849624058</v>
      </c>
    </row>
    <row r="11" spans="1:12" ht="26.4">
      <c r="A11" s="361" t="s">
        <v>610</v>
      </c>
      <c r="B11" s="362" t="s">
        <v>844</v>
      </c>
      <c r="C11" s="363"/>
      <c r="D11" s="364"/>
      <c r="E11" s="365">
        <v>581.2890977443609</v>
      </c>
      <c r="F11" s="365">
        <v>116.26</v>
      </c>
      <c r="G11" s="366">
        <v>697.54909774436089</v>
      </c>
    </row>
    <row r="12" spans="1:12" ht="40.950000000000003" customHeight="1">
      <c r="A12" s="361" t="s">
        <v>845</v>
      </c>
      <c r="B12" s="362" t="s">
        <v>846</v>
      </c>
      <c r="C12" s="363"/>
      <c r="D12" s="364"/>
      <c r="E12" s="365">
        <v>2202.3712030075185</v>
      </c>
      <c r="F12" s="365">
        <v>440.47</v>
      </c>
      <c r="G12" s="366">
        <v>2642.8412030075187</v>
      </c>
      <c r="K12" s="39"/>
    </row>
    <row r="13" spans="1:12">
      <c r="A13" s="361" t="s">
        <v>847</v>
      </c>
      <c r="B13" s="362" t="s">
        <v>848</v>
      </c>
      <c r="C13" s="363"/>
      <c r="D13" s="364"/>
      <c r="E13" s="365">
        <v>195.01593984962406</v>
      </c>
      <c r="F13" s="365">
        <v>39</v>
      </c>
      <c r="G13" s="366">
        <v>234.01593984962406</v>
      </c>
    </row>
    <row r="14" spans="1:12" ht="26.4">
      <c r="A14" s="361" t="s">
        <v>849</v>
      </c>
      <c r="B14" s="362" t="s">
        <v>850</v>
      </c>
      <c r="C14" s="363"/>
      <c r="D14" s="364"/>
      <c r="E14" s="365">
        <v>110.23037593984961</v>
      </c>
      <c r="F14" s="365">
        <v>22.05</v>
      </c>
      <c r="G14" s="366">
        <v>132.28037593984962</v>
      </c>
    </row>
    <row r="15" spans="1:12" ht="26.4">
      <c r="A15" s="361" t="s">
        <v>851</v>
      </c>
      <c r="B15" s="362" t="s">
        <v>852</v>
      </c>
      <c r="C15" s="363"/>
      <c r="D15" s="364"/>
      <c r="E15" s="365">
        <v>739.86233082706758</v>
      </c>
      <c r="F15" s="365">
        <v>147.97</v>
      </c>
      <c r="G15" s="366">
        <v>887.83233082706761</v>
      </c>
    </row>
    <row r="16" spans="1:12" ht="26.4">
      <c r="A16" s="361" t="s">
        <v>853</v>
      </c>
      <c r="B16" s="362" t="s">
        <v>854</v>
      </c>
      <c r="C16" s="363"/>
      <c r="D16" s="364"/>
      <c r="E16" s="365">
        <v>546.94917293233084</v>
      </c>
      <c r="F16" s="365">
        <v>109.39</v>
      </c>
      <c r="G16" s="366">
        <v>656.33917293233083</v>
      </c>
    </row>
    <row r="17" spans="1:7" ht="29.4" customHeight="1">
      <c r="A17" s="361" t="s">
        <v>855</v>
      </c>
      <c r="B17" s="362" t="s">
        <v>856</v>
      </c>
      <c r="C17" s="363"/>
      <c r="D17" s="364"/>
      <c r="E17" s="365">
        <v>222.60210526315791</v>
      </c>
      <c r="F17" s="365">
        <v>44.52</v>
      </c>
      <c r="G17" s="366">
        <v>267.12210526315789</v>
      </c>
    </row>
    <row r="18" spans="1:7">
      <c r="A18" s="361" t="s">
        <v>857</v>
      </c>
      <c r="B18" s="362" t="s">
        <v>858</v>
      </c>
      <c r="C18" s="363"/>
      <c r="D18" s="364"/>
      <c r="E18" s="365">
        <v>97.532255639097755</v>
      </c>
      <c r="F18" s="365">
        <v>19.510000000000002</v>
      </c>
      <c r="G18" s="366">
        <v>117.04225563909776</v>
      </c>
    </row>
    <row r="19" spans="1:7" ht="26.4">
      <c r="A19" s="361" t="s">
        <v>859</v>
      </c>
      <c r="B19" s="362" t="s">
        <v>860</v>
      </c>
      <c r="C19" s="363"/>
      <c r="D19" s="364"/>
      <c r="E19" s="365">
        <v>326.68255639097742</v>
      </c>
      <c r="F19" s="365">
        <v>65.34</v>
      </c>
      <c r="G19" s="366">
        <v>392.02255639097746</v>
      </c>
    </row>
    <row r="20" spans="1:7">
      <c r="A20" s="361" t="s">
        <v>861</v>
      </c>
      <c r="B20" s="362" t="s">
        <v>858</v>
      </c>
      <c r="C20" s="363"/>
      <c r="D20" s="364"/>
      <c r="E20" s="365">
        <v>178.07368421052632</v>
      </c>
      <c r="F20" s="365">
        <v>35.61</v>
      </c>
      <c r="G20" s="366">
        <v>213.68368421052634</v>
      </c>
    </row>
    <row r="21" spans="1:7">
      <c r="A21" s="361" t="s">
        <v>862</v>
      </c>
      <c r="B21" s="362" t="s">
        <v>863</v>
      </c>
      <c r="C21" s="363"/>
      <c r="D21" s="364"/>
      <c r="E21" s="365">
        <v>277.29902255639098</v>
      </c>
      <c r="F21" s="365">
        <v>55.46</v>
      </c>
      <c r="G21" s="366">
        <v>332.75902255639096</v>
      </c>
    </row>
    <row r="22" spans="1:7">
      <c r="A22" s="361" t="s">
        <v>864</v>
      </c>
      <c r="B22" s="362" t="s">
        <v>865</v>
      </c>
      <c r="C22" s="363"/>
      <c r="D22" s="364"/>
      <c r="E22" s="365">
        <v>192.92315789473682</v>
      </c>
      <c r="F22" s="365">
        <v>38.58</v>
      </c>
      <c r="G22" s="366">
        <v>231.50315789473683</v>
      </c>
    </row>
    <row r="23" spans="1:7" ht="26.4">
      <c r="A23" s="361" t="s">
        <v>866</v>
      </c>
      <c r="B23" s="362" t="s">
        <v>867</v>
      </c>
      <c r="C23" s="363"/>
      <c r="D23" s="364"/>
      <c r="E23" s="365">
        <v>197.86631578947367</v>
      </c>
      <c r="F23" s="365">
        <v>39.57</v>
      </c>
      <c r="G23" s="366">
        <v>237.43631578947367</v>
      </c>
    </row>
    <row r="24" spans="1:7" ht="39.6">
      <c r="A24" s="505">
        <v>17</v>
      </c>
      <c r="B24" s="506" t="s">
        <v>880</v>
      </c>
      <c r="C24" s="363"/>
      <c r="D24" s="364"/>
      <c r="E24" s="98">
        <v>423.78752265861021</v>
      </c>
      <c r="F24" s="98">
        <v>84.76</v>
      </c>
      <c r="G24" s="97">
        <v>508.54752265861021</v>
      </c>
    </row>
    <row r="25" spans="1:7">
      <c r="A25" s="361"/>
      <c r="B25" s="359" t="s">
        <v>868</v>
      </c>
      <c r="C25" s="363"/>
      <c r="D25" s="364"/>
      <c r="E25" s="365"/>
      <c r="F25" s="365"/>
      <c r="G25" s="366"/>
    </row>
    <row r="26" spans="1:7" ht="31.2" customHeight="1">
      <c r="A26" s="361">
        <v>18</v>
      </c>
      <c r="B26" s="362" t="s">
        <v>870</v>
      </c>
      <c r="C26" s="363"/>
      <c r="D26" s="364"/>
      <c r="E26" s="365">
        <v>113.20827067669174</v>
      </c>
      <c r="F26" s="365">
        <v>22.64</v>
      </c>
      <c r="G26" s="366">
        <v>135.84827067669175</v>
      </c>
    </row>
    <row r="27" spans="1:7">
      <c r="A27" s="361">
        <v>19</v>
      </c>
      <c r="B27" s="362" t="s">
        <v>872</v>
      </c>
      <c r="C27" s="363"/>
      <c r="D27" s="364"/>
      <c r="E27" s="503">
        <v>814.05</v>
      </c>
      <c r="F27" s="503">
        <v>162.81</v>
      </c>
      <c r="G27" s="504">
        <v>976.86</v>
      </c>
    </row>
    <row r="28" spans="1:7" ht="39.6">
      <c r="A28" s="361">
        <v>20</v>
      </c>
      <c r="B28" s="367" t="s">
        <v>874</v>
      </c>
      <c r="C28" s="363"/>
      <c r="D28" s="364"/>
      <c r="E28" s="365">
        <v>316.18</v>
      </c>
      <c r="F28" s="365">
        <v>63.24</v>
      </c>
      <c r="G28" s="366">
        <v>379.42</v>
      </c>
    </row>
    <row r="29" spans="1:7" ht="26.4">
      <c r="A29" s="361">
        <v>21</v>
      </c>
      <c r="B29" s="362" t="s">
        <v>876</v>
      </c>
      <c r="C29" s="363"/>
      <c r="D29" s="364"/>
      <c r="E29" s="365">
        <v>279.08</v>
      </c>
      <c r="F29" s="365">
        <v>55.82</v>
      </c>
      <c r="G29" s="366">
        <v>334.9</v>
      </c>
    </row>
    <row r="30" spans="1:7" ht="26.4">
      <c r="A30" s="361">
        <v>22</v>
      </c>
      <c r="B30" s="362" t="s">
        <v>878</v>
      </c>
      <c r="C30" s="363"/>
      <c r="D30" s="364"/>
      <c r="E30" s="365">
        <v>93.07</v>
      </c>
      <c r="F30" s="365">
        <v>18.61</v>
      </c>
      <c r="G30" s="366">
        <v>111.68</v>
      </c>
    </row>
    <row r="31" spans="1:7" ht="39.6">
      <c r="A31" s="368">
        <v>23</v>
      </c>
      <c r="B31" s="369" t="s">
        <v>879</v>
      </c>
      <c r="C31" s="370"/>
      <c r="D31" s="371"/>
      <c r="E31" s="372">
        <v>48.387293233082708</v>
      </c>
      <c r="F31" s="372">
        <v>9.68</v>
      </c>
      <c r="G31" s="373">
        <v>58.067293233082708</v>
      </c>
    </row>
  </sheetData>
  <mergeCells count="10">
    <mergeCell ref="A2:G2"/>
    <mergeCell ref="A3:G3"/>
    <mergeCell ref="D4:H4"/>
    <mergeCell ref="A5:A6"/>
    <mergeCell ref="B5:B6"/>
    <mergeCell ref="C5:C6"/>
    <mergeCell ref="D5:D6"/>
    <mergeCell ref="E5:E6"/>
    <mergeCell ref="F5:F6"/>
    <mergeCell ref="G5:G6"/>
  </mergeCells>
  <pageMargins left="0.78740157480314965" right="0.39370078740157483" top="0.39370078740157483" bottom="0.39370078740157483" header="0.51181102362204722" footer="0.31496062992125984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1"/>
  <sheetViews>
    <sheetView topLeftCell="A8" workbookViewId="0">
      <selection activeCell="D17" sqref="D17"/>
    </sheetView>
  </sheetViews>
  <sheetFormatPr defaultRowHeight="13.2"/>
  <cols>
    <col min="1" max="1" width="4.44140625" customWidth="1"/>
    <col min="2" max="2" width="52.88671875" customWidth="1"/>
    <col min="3" max="3" width="9.33203125" customWidth="1"/>
    <col min="4" max="4" width="9" customWidth="1"/>
    <col min="5" max="5" width="10.44140625" customWidth="1"/>
  </cols>
  <sheetData>
    <row r="1" spans="1:6" ht="13.8">
      <c r="A1" s="30"/>
      <c r="B1" s="30"/>
      <c r="C1" s="30"/>
      <c r="D1" s="374"/>
      <c r="E1" s="375"/>
    </row>
    <row r="2" spans="1:6" ht="14.4">
      <c r="A2" s="376" t="s">
        <v>881</v>
      </c>
      <c r="B2" s="80"/>
      <c r="C2" s="376"/>
      <c r="D2" s="377"/>
      <c r="E2" s="80"/>
    </row>
    <row r="3" spans="1:6">
      <c r="A3" s="375"/>
      <c r="B3" s="378" t="s">
        <v>882</v>
      </c>
      <c r="C3" s="375"/>
      <c r="D3" s="80"/>
      <c r="E3" s="80"/>
    </row>
    <row r="4" spans="1:6">
      <c r="A4" s="375"/>
      <c r="B4" s="80"/>
      <c r="C4" s="375"/>
      <c r="D4" s="80"/>
      <c r="E4" s="80"/>
    </row>
    <row r="5" spans="1:6">
      <c r="A5" s="375"/>
      <c r="B5" s="80"/>
      <c r="C5" s="375"/>
      <c r="D5" s="80"/>
      <c r="E5" s="80"/>
    </row>
    <row r="6" spans="1:6">
      <c r="A6" s="375"/>
      <c r="B6" s="80"/>
      <c r="C6" s="375"/>
      <c r="D6" s="80"/>
      <c r="E6" s="80"/>
    </row>
    <row r="7" spans="1:6">
      <c r="A7" s="379"/>
      <c r="B7" s="379"/>
      <c r="C7" s="30"/>
      <c r="D7" s="30"/>
      <c r="E7" s="30"/>
    </row>
    <row r="8" spans="1:6" ht="13.8" thickBot="1">
      <c r="A8" s="30"/>
      <c r="C8" s="30" t="s">
        <v>39</v>
      </c>
      <c r="E8" s="30" t="s">
        <v>1022</v>
      </c>
    </row>
    <row r="9" spans="1:6">
      <c r="A9" s="17"/>
      <c r="B9" s="17"/>
      <c r="C9" s="123"/>
      <c r="D9" s="15"/>
      <c r="E9" s="17" t="s">
        <v>5</v>
      </c>
      <c r="F9" s="380" t="s">
        <v>4</v>
      </c>
    </row>
    <row r="10" spans="1:6">
      <c r="A10" s="21" t="s">
        <v>6</v>
      </c>
      <c r="B10" s="21" t="s">
        <v>7</v>
      </c>
      <c r="C10" s="20" t="s">
        <v>8</v>
      </c>
      <c r="D10" s="18" t="s">
        <v>36</v>
      </c>
      <c r="E10" s="21" t="s">
        <v>9</v>
      </c>
      <c r="F10" s="22" t="s">
        <v>10</v>
      </c>
    </row>
    <row r="11" spans="1:6">
      <c r="A11" s="21" t="s">
        <v>11</v>
      </c>
      <c r="B11" s="21" t="s">
        <v>12</v>
      </c>
      <c r="C11" s="20" t="s">
        <v>13</v>
      </c>
      <c r="D11" s="18" t="s">
        <v>14</v>
      </c>
      <c r="E11" s="381">
        <v>0.2</v>
      </c>
      <c r="F11" s="22" t="s">
        <v>14</v>
      </c>
    </row>
    <row r="12" spans="1:6" ht="13.8" thickBot="1">
      <c r="A12" s="139"/>
      <c r="B12" s="139"/>
      <c r="C12" s="138"/>
      <c r="D12" s="42" t="s">
        <v>9</v>
      </c>
      <c r="E12" s="42" t="s">
        <v>9</v>
      </c>
      <c r="F12" s="328" t="s">
        <v>9</v>
      </c>
    </row>
    <row r="13" spans="1:6" ht="13.8" thickBot="1">
      <c r="A13" s="21">
        <v>1</v>
      </c>
      <c r="B13" s="21">
        <v>2</v>
      </c>
      <c r="C13" s="20">
        <v>3</v>
      </c>
      <c r="D13" s="20">
        <v>4</v>
      </c>
      <c r="E13" s="13">
        <v>5</v>
      </c>
      <c r="F13" s="14">
        <v>6</v>
      </c>
    </row>
    <row r="14" spans="1:6">
      <c r="A14" s="382"/>
      <c r="B14" s="383"/>
      <c r="C14" s="17"/>
      <c r="D14" s="384"/>
      <c r="E14" s="17"/>
      <c r="F14" s="53"/>
    </row>
    <row r="15" spans="1:6" ht="13.8">
      <c r="A15" s="385">
        <v>1</v>
      </c>
      <c r="B15" s="386" t="s">
        <v>883</v>
      </c>
      <c r="C15" s="21"/>
      <c r="D15" s="387"/>
      <c r="E15" s="21"/>
      <c r="F15" s="26"/>
    </row>
    <row r="16" spans="1:6" ht="13.8">
      <c r="A16" s="385"/>
      <c r="B16" s="386" t="s">
        <v>884</v>
      </c>
      <c r="C16" s="26"/>
      <c r="D16" s="387"/>
      <c r="E16" s="388"/>
      <c r="F16" s="26"/>
    </row>
    <row r="17" spans="1:8" ht="13.8">
      <c r="A17" s="385"/>
      <c r="B17" s="386" t="s">
        <v>885</v>
      </c>
      <c r="C17" s="21" t="s">
        <v>886</v>
      </c>
      <c r="D17" s="124">
        <v>55.62</v>
      </c>
      <c r="E17" s="125">
        <v>11.12</v>
      </c>
      <c r="F17" s="389">
        <v>66.739999999999995</v>
      </c>
      <c r="G17" s="224"/>
      <c r="H17" s="224"/>
    </row>
    <row r="18" spans="1:8">
      <c r="A18" s="385"/>
      <c r="B18" s="65" t="s">
        <v>887</v>
      </c>
      <c r="C18" s="388" t="s">
        <v>391</v>
      </c>
      <c r="D18" s="124">
        <v>89.42</v>
      </c>
      <c r="E18" s="125">
        <v>17.88</v>
      </c>
      <c r="F18" s="389">
        <v>107.3</v>
      </c>
      <c r="G18" s="224"/>
      <c r="H18" s="224"/>
    </row>
    <row r="19" spans="1:8">
      <c r="A19" s="385"/>
      <c r="B19" s="65" t="s">
        <v>888</v>
      </c>
      <c r="C19" s="388" t="s">
        <v>391</v>
      </c>
      <c r="D19" s="124">
        <v>150.74</v>
      </c>
      <c r="E19" s="125">
        <v>30.15</v>
      </c>
      <c r="F19" s="389">
        <v>180.89</v>
      </c>
      <c r="G19" s="224"/>
      <c r="H19" s="224"/>
    </row>
    <row r="20" spans="1:8">
      <c r="A20" s="26"/>
      <c r="B20" s="65" t="s">
        <v>889</v>
      </c>
      <c r="C20" s="388" t="s">
        <v>391</v>
      </c>
      <c r="D20" s="124">
        <v>311.12</v>
      </c>
      <c r="E20" s="125">
        <v>62.22</v>
      </c>
      <c r="F20" s="389">
        <v>373.34</v>
      </c>
      <c r="G20" s="224"/>
      <c r="H20" s="224"/>
    </row>
    <row r="21" spans="1:8">
      <c r="A21" s="26"/>
      <c r="B21" s="65" t="s">
        <v>890</v>
      </c>
      <c r="C21" s="388" t="s">
        <v>391</v>
      </c>
      <c r="D21" s="124">
        <v>625.59</v>
      </c>
      <c r="E21" s="125">
        <v>125.12</v>
      </c>
      <c r="F21" s="389">
        <v>750.71</v>
      </c>
      <c r="G21" s="224"/>
      <c r="H21" s="224"/>
    </row>
    <row r="22" spans="1:8">
      <c r="A22" s="26"/>
      <c r="B22" s="65" t="s">
        <v>891</v>
      </c>
      <c r="C22" s="388" t="s">
        <v>391</v>
      </c>
      <c r="D22" s="124">
        <v>196.55</v>
      </c>
      <c r="E22" s="125">
        <v>39.31</v>
      </c>
      <c r="F22" s="389">
        <v>235.86</v>
      </c>
      <c r="G22" s="224"/>
      <c r="H22" s="224"/>
    </row>
    <row r="23" spans="1:8" ht="13.8">
      <c r="A23" s="26">
        <v>2</v>
      </c>
      <c r="B23" s="390" t="s">
        <v>883</v>
      </c>
      <c r="C23" s="389"/>
      <c r="D23" s="237"/>
      <c r="E23" s="389"/>
      <c r="F23" s="26"/>
      <c r="G23" s="224"/>
      <c r="H23" s="224"/>
    </row>
    <row r="24" spans="1:8" ht="13.5" customHeight="1">
      <c r="A24" s="26"/>
      <c r="B24" s="391" t="s">
        <v>892</v>
      </c>
      <c r="C24" s="125"/>
      <c r="D24" s="237"/>
      <c r="E24" s="125"/>
      <c r="F24" s="26"/>
      <c r="G24" s="224"/>
      <c r="H24" s="224"/>
    </row>
    <row r="25" spans="1:8" ht="13.5" customHeight="1">
      <c r="A25" s="26"/>
      <c r="B25" s="392" t="s">
        <v>885</v>
      </c>
      <c r="C25" s="21" t="s">
        <v>886</v>
      </c>
      <c r="D25" s="128">
        <v>32.82</v>
      </c>
      <c r="E25" s="125">
        <v>6.56</v>
      </c>
      <c r="F25" s="389">
        <v>39.380000000000003</v>
      </c>
      <c r="G25" s="224"/>
      <c r="H25" s="224"/>
    </row>
    <row r="26" spans="1:8" ht="13.5" customHeight="1">
      <c r="A26" s="26"/>
      <c r="B26" s="390" t="s">
        <v>887</v>
      </c>
      <c r="C26" s="388" t="s">
        <v>391</v>
      </c>
      <c r="D26" s="128">
        <v>58.95</v>
      </c>
      <c r="E26" s="125">
        <v>11.79</v>
      </c>
      <c r="F26" s="389">
        <v>70.739999999999995</v>
      </c>
      <c r="G26" s="224"/>
      <c r="H26" s="224"/>
    </row>
    <row r="27" spans="1:8" ht="13.5" customHeight="1">
      <c r="A27" s="26"/>
      <c r="B27" s="390" t="s">
        <v>888</v>
      </c>
      <c r="C27" s="388" t="s">
        <v>391</v>
      </c>
      <c r="D27" s="128">
        <v>100.83</v>
      </c>
      <c r="E27" s="125">
        <v>20.170000000000002</v>
      </c>
      <c r="F27" s="389">
        <v>120.99</v>
      </c>
      <c r="G27" s="224"/>
      <c r="H27" s="224"/>
    </row>
    <row r="28" spans="1:8" ht="13.5" customHeight="1">
      <c r="A28" s="26"/>
      <c r="B28" s="390" t="s">
        <v>889</v>
      </c>
      <c r="C28" s="388" t="s">
        <v>391</v>
      </c>
      <c r="D28" s="128">
        <v>147.41</v>
      </c>
      <c r="E28" s="125">
        <v>29.48</v>
      </c>
      <c r="F28" s="389">
        <v>176.89</v>
      </c>
      <c r="G28" s="224"/>
      <c r="H28" s="224"/>
    </row>
    <row r="29" spans="1:8" ht="13.5" customHeight="1">
      <c r="A29" s="26"/>
      <c r="B29" s="390" t="s">
        <v>890</v>
      </c>
      <c r="C29" s="388" t="s">
        <v>391</v>
      </c>
      <c r="D29" s="128">
        <v>268.66000000000003</v>
      </c>
      <c r="E29" s="125">
        <v>53.73</v>
      </c>
      <c r="F29" s="389">
        <v>322.39</v>
      </c>
      <c r="G29" s="224"/>
      <c r="H29" s="224"/>
    </row>
    <row r="30" spans="1:8" ht="13.5" customHeight="1">
      <c r="A30" s="26"/>
      <c r="B30" s="390" t="s">
        <v>891</v>
      </c>
      <c r="C30" s="388" t="s">
        <v>391</v>
      </c>
      <c r="D30" s="128">
        <v>117.93</v>
      </c>
      <c r="E30" s="125">
        <v>23.59</v>
      </c>
      <c r="F30" s="389">
        <v>141.52000000000001</v>
      </c>
      <c r="G30" s="224"/>
      <c r="H30" s="224"/>
    </row>
    <row r="31" spans="1:8" ht="13.5" customHeight="1">
      <c r="A31" s="393">
        <v>3</v>
      </c>
      <c r="B31" s="390" t="s">
        <v>883</v>
      </c>
      <c r="C31" s="125"/>
      <c r="D31" s="128"/>
      <c r="E31" s="125"/>
      <c r="F31" s="389"/>
      <c r="G31" s="224"/>
      <c r="H31" s="224"/>
    </row>
    <row r="32" spans="1:8" ht="13.5" customHeight="1">
      <c r="A32" s="393"/>
      <c r="B32" s="386" t="s">
        <v>893</v>
      </c>
      <c r="C32" s="125"/>
      <c r="D32" s="128"/>
      <c r="E32" s="125"/>
      <c r="F32" s="389"/>
      <c r="G32" s="224"/>
      <c r="H32" s="224"/>
    </row>
    <row r="33" spans="1:8" ht="13.5" customHeight="1">
      <c r="A33" s="393"/>
      <c r="B33" s="392" t="s">
        <v>894</v>
      </c>
      <c r="C33" s="21" t="s">
        <v>886</v>
      </c>
      <c r="D33" s="128">
        <v>54.04</v>
      </c>
      <c r="E33" s="125">
        <v>10.81</v>
      </c>
      <c r="F33" s="389">
        <v>64.849999999999994</v>
      </c>
      <c r="G33" s="224"/>
      <c r="H33" s="224"/>
    </row>
    <row r="34" spans="1:8" ht="13.5" customHeight="1">
      <c r="A34" s="393"/>
      <c r="B34" s="390" t="s">
        <v>887</v>
      </c>
      <c r="C34" s="388" t="s">
        <v>391</v>
      </c>
      <c r="D34" s="128">
        <v>86.67</v>
      </c>
      <c r="E34" s="125">
        <v>17.329999999999998</v>
      </c>
      <c r="F34" s="389">
        <v>104</v>
      </c>
      <c r="G34" s="224"/>
      <c r="H34" s="224"/>
    </row>
    <row r="35" spans="1:8" ht="13.5" customHeight="1">
      <c r="A35" s="393"/>
      <c r="B35" s="390" t="s">
        <v>888</v>
      </c>
      <c r="C35" s="388" t="s">
        <v>391</v>
      </c>
      <c r="D35" s="128">
        <v>139.15</v>
      </c>
      <c r="E35" s="125">
        <v>27.83</v>
      </c>
      <c r="F35" s="389">
        <v>166.98</v>
      </c>
      <c r="G35" s="224"/>
      <c r="H35" s="224"/>
    </row>
    <row r="36" spans="1:8" ht="13.5" customHeight="1">
      <c r="A36" s="393"/>
      <c r="B36" s="390" t="s">
        <v>889</v>
      </c>
      <c r="C36" s="388" t="s">
        <v>391</v>
      </c>
      <c r="D36" s="128">
        <v>266.89999999999998</v>
      </c>
      <c r="E36" s="125">
        <v>53.38</v>
      </c>
      <c r="F36" s="389">
        <v>320.27999999999997</v>
      </c>
      <c r="G36" s="224"/>
      <c r="H36" s="224"/>
    </row>
    <row r="37" spans="1:8" ht="13.5" customHeight="1">
      <c r="A37" s="393"/>
      <c r="B37" s="390" t="s">
        <v>890</v>
      </c>
      <c r="C37" s="388" t="s">
        <v>391</v>
      </c>
      <c r="D37" s="128">
        <v>512.55999999999995</v>
      </c>
      <c r="E37" s="125">
        <v>102.51</v>
      </c>
      <c r="F37" s="389">
        <v>615.07000000000005</v>
      </c>
      <c r="G37" s="224"/>
      <c r="H37" s="224"/>
    </row>
    <row r="38" spans="1:8" ht="13.5" customHeight="1" thickBot="1">
      <c r="A38" s="394"/>
      <c r="B38" s="395" t="s">
        <v>891</v>
      </c>
      <c r="C38" s="396" t="s">
        <v>391</v>
      </c>
      <c r="D38" s="397">
        <v>176.88</v>
      </c>
      <c r="E38" s="398">
        <v>35.380000000000003</v>
      </c>
      <c r="F38" s="399">
        <v>212.26</v>
      </c>
      <c r="G38" s="224"/>
      <c r="H38" s="224"/>
    </row>
    <row r="39" spans="1:8" ht="13.5" customHeight="1">
      <c r="A39" s="386"/>
      <c r="B39" s="390"/>
      <c r="C39" s="129"/>
      <c r="D39" s="400"/>
      <c r="E39" s="401"/>
    </row>
    <row r="40" spans="1:8" ht="13.5" customHeight="1">
      <c r="A40" s="386"/>
      <c r="B40" s="390"/>
      <c r="C40" s="129"/>
      <c r="D40" s="400"/>
      <c r="E40" s="401"/>
    </row>
    <row r="41" spans="1:8" ht="13.5" customHeight="1">
      <c r="A41" s="386"/>
      <c r="B41" s="390"/>
      <c r="C41" s="129"/>
      <c r="D41" s="400"/>
      <c r="E41" s="401"/>
    </row>
  </sheetData>
  <pageMargins left="0.98425196850393704" right="0" top="0.39370078740157483" bottom="0.39370078740157483" header="0.51181102362204722" footer="0.51181102362204722"/>
  <pageSetup paperSize="9" scale="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4"/>
  <sheetViews>
    <sheetView zoomScale="120" workbookViewId="0">
      <selection activeCell="F13" sqref="F13"/>
    </sheetView>
  </sheetViews>
  <sheetFormatPr defaultRowHeight="13.2"/>
  <cols>
    <col min="1" max="1" width="5.44140625" customWidth="1"/>
    <col min="2" max="2" width="37.33203125" customWidth="1"/>
    <col min="3" max="3" width="7.6640625" customWidth="1"/>
    <col min="4" max="4" width="11.33203125" customWidth="1"/>
    <col min="6" max="6" width="10.44140625" customWidth="1"/>
  </cols>
  <sheetData>
    <row r="1" spans="1:6">
      <c r="D1" s="43"/>
    </row>
    <row r="2" spans="1:6">
      <c r="C2" s="44"/>
      <c r="D2" s="44"/>
    </row>
    <row r="3" spans="1:6">
      <c r="A3" s="45" t="s">
        <v>37</v>
      </c>
      <c r="B3" s="4"/>
      <c r="C3" s="4"/>
      <c r="D3" s="4"/>
    </row>
    <row r="4" spans="1:6">
      <c r="A4" s="1" t="s">
        <v>38</v>
      </c>
      <c r="B4" s="4"/>
      <c r="C4" s="1"/>
      <c r="D4" s="4"/>
    </row>
    <row r="5" spans="1:6">
      <c r="A5" s="4" t="s">
        <v>2</v>
      </c>
      <c r="B5" s="1"/>
      <c r="C5" s="4"/>
      <c r="D5" s="4"/>
    </row>
    <row r="6" spans="1:6" ht="13.8" thickBot="1">
      <c r="D6" t="s">
        <v>39</v>
      </c>
      <c r="F6" s="46" t="s">
        <v>1022</v>
      </c>
    </row>
    <row r="7" spans="1:6">
      <c r="A7" s="47" t="s">
        <v>6</v>
      </c>
      <c r="B7" s="47" t="s">
        <v>40</v>
      </c>
      <c r="C7" s="47" t="s">
        <v>41</v>
      </c>
      <c r="D7" s="48" t="s">
        <v>4</v>
      </c>
      <c r="E7" s="7" t="s">
        <v>5</v>
      </c>
      <c r="F7" s="7" t="s">
        <v>4</v>
      </c>
    </row>
    <row r="8" spans="1:6">
      <c r="A8" s="49" t="s">
        <v>42</v>
      </c>
      <c r="B8" s="49" t="s">
        <v>43</v>
      </c>
      <c r="C8" s="49" t="s">
        <v>13</v>
      </c>
      <c r="D8" s="50" t="s">
        <v>44</v>
      </c>
      <c r="E8" s="9" t="s">
        <v>9</v>
      </c>
      <c r="F8" s="9" t="s">
        <v>10</v>
      </c>
    </row>
    <row r="9" spans="1:6">
      <c r="A9" s="49"/>
      <c r="B9" s="49"/>
      <c r="C9" s="49"/>
      <c r="D9" s="50" t="s">
        <v>45</v>
      </c>
      <c r="E9" s="10">
        <v>0.2</v>
      </c>
      <c r="F9" s="9" t="s">
        <v>14</v>
      </c>
    </row>
    <row r="10" spans="1:6" ht="13.8" thickBot="1">
      <c r="A10" s="49"/>
      <c r="B10" s="49"/>
      <c r="C10" s="49"/>
      <c r="D10" s="50" t="s">
        <v>9</v>
      </c>
      <c r="E10" s="9"/>
      <c r="F10" s="9" t="s">
        <v>9</v>
      </c>
    </row>
    <row r="11" spans="1:6" ht="13.8" thickBot="1">
      <c r="A11" s="51">
        <v>1</v>
      </c>
      <c r="B11" s="51">
        <v>2</v>
      </c>
      <c r="C11" s="51">
        <v>3</v>
      </c>
      <c r="D11" s="51">
        <v>4</v>
      </c>
      <c r="E11" s="13">
        <v>5</v>
      </c>
      <c r="F11" s="14">
        <v>6</v>
      </c>
    </row>
    <row r="12" spans="1:6">
      <c r="A12" s="18">
        <v>1</v>
      </c>
      <c r="B12" s="52" t="s">
        <v>46</v>
      </c>
      <c r="C12" s="18"/>
      <c r="D12" s="26"/>
      <c r="E12" s="53"/>
      <c r="F12" s="54"/>
    </row>
    <row r="13" spans="1:6">
      <c r="A13" s="55"/>
      <c r="B13" s="56" t="s">
        <v>47</v>
      </c>
      <c r="C13" s="57" t="s">
        <v>48</v>
      </c>
      <c r="D13" s="58">
        <v>1936.18</v>
      </c>
      <c r="E13" s="24">
        <f>D13*0.2</f>
        <v>387.23600000000005</v>
      </c>
      <c r="F13" s="25">
        <f>D13+E13</f>
        <v>2323.4160000000002</v>
      </c>
    </row>
    <row r="14" spans="1:6">
      <c r="A14" s="55"/>
      <c r="B14" s="56" t="s">
        <v>49</v>
      </c>
      <c r="C14" s="57" t="s">
        <v>48</v>
      </c>
      <c r="D14" s="58">
        <v>2523.08</v>
      </c>
      <c r="E14" s="24">
        <f t="shared" ref="E14:E16" si="0">D14*0.2</f>
        <v>504.61599999999999</v>
      </c>
      <c r="F14" s="25">
        <f t="shared" ref="F14:F15" si="1">D14+E14</f>
        <v>3027.6959999999999</v>
      </c>
    </row>
    <row r="15" spans="1:6">
      <c r="A15" s="55"/>
      <c r="B15" s="56" t="s">
        <v>50</v>
      </c>
      <c r="C15" s="57" t="s">
        <v>48</v>
      </c>
      <c r="D15" s="58">
        <v>3194.48</v>
      </c>
      <c r="E15" s="24">
        <f t="shared" si="0"/>
        <v>638.89600000000007</v>
      </c>
      <c r="F15" s="25">
        <f t="shared" si="1"/>
        <v>3833.3760000000002</v>
      </c>
    </row>
    <row r="16" spans="1:6">
      <c r="A16" s="55"/>
      <c r="B16" s="56" t="s">
        <v>51</v>
      </c>
      <c r="C16" s="57" t="s">
        <v>48</v>
      </c>
      <c r="D16" s="58">
        <v>3783.55</v>
      </c>
      <c r="E16" s="24">
        <f t="shared" si="0"/>
        <v>756.71</v>
      </c>
      <c r="F16" s="25">
        <v>4540.26</v>
      </c>
    </row>
    <row r="17" spans="1:6">
      <c r="A17" s="55"/>
      <c r="B17" s="59" t="s">
        <v>52</v>
      </c>
      <c r="C17" s="57"/>
      <c r="D17" s="58"/>
      <c r="E17" s="26"/>
      <c r="F17" s="31"/>
    </row>
    <row r="18" spans="1:6">
      <c r="A18" s="55"/>
      <c r="B18" s="59" t="s">
        <v>53</v>
      </c>
      <c r="C18" s="57"/>
      <c r="D18" s="58"/>
      <c r="E18" s="26"/>
      <c r="F18" s="31"/>
    </row>
    <row r="19" spans="1:6">
      <c r="A19" s="55"/>
      <c r="B19" s="59" t="s">
        <v>47</v>
      </c>
      <c r="C19" s="57" t="s">
        <v>48</v>
      </c>
      <c r="D19" s="58">
        <v>77.97</v>
      </c>
      <c r="E19" s="24">
        <f t="shared" ref="E19:E22" si="2">D19*0.2</f>
        <v>15.594000000000001</v>
      </c>
      <c r="F19" s="25">
        <f t="shared" ref="F19:F22" si="3">D19+E19</f>
        <v>93.563999999999993</v>
      </c>
    </row>
    <row r="20" spans="1:6">
      <c r="A20" s="55"/>
      <c r="B20" s="59" t="s">
        <v>54</v>
      </c>
      <c r="C20" s="57" t="s">
        <v>48</v>
      </c>
      <c r="D20" s="58">
        <v>82.3</v>
      </c>
      <c r="E20" s="24">
        <f t="shared" si="2"/>
        <v>16.46</v>
      </c>
      <c r="F20" s="25">
        <f t="shared" si="3"/>
        <v>98.759999999999991</v>
      </c>
    </row>
    <row r="21" spans="1:6">
      <c r="A21" s="55"/>
      <c r="B21" s="59" t="s">
        <v>55</v>
      </c>
      <c r="C21" s="57" t="s">
        <v>48</v>
      </c>
      <c r="D21" s="58">
        <v>155.94</v>
      </c>
      <c r="E21" s="24">
        <f t="shared" si="2"/>
        <v>31.188000000000002</v>
      </c>
      <c r="F21" s="25">
        <f t="shared" si="3"/>
        <v>187.12799999999999</v>
      </c>
    </row>
    <row r="22" spans="1:6">
      <c r="A22" s="55"/>
      <c r="B22" s="59" t="s">
        <v>56</v>
      </c>
      <c r="C22" s="57" t="s">
        <v>48</v>
      </c>
      <c r="D22" s="58">
        <v>179.76</v>
      </c>
      <c r="E22" s="24">
        <f t="shared" si="2"/>
        <v>35.951999999999998</v>
      </c>
      <c r="F22" s="25">
        <f t="shared" si="3"/>
        <v>215.71199999999999</v>
      </c>
    </row>
    <row r="23" spans="1:6">
      <c r="A23" s="55">
        <v>2</v>
      </c>
      <c r="B23" s="56" t="s">
        <v>57</v>
      </c>
      <c r="C23" s="57"/>
      <c r="D23" s="58"/>
      <c r="E23" s="26"/>
      <c r="F23" s="31"/>
    </row>
    <row r="24" spans="1:6">
      <c r="A24" s="55"/>
      <c r="B24" s="59" t="s">
        <v>58</v>
      </c>
      <c r="C24" s="57"/>
      <c r="D24" s="58"/>
      <c r="E24" s="26"/>
      <c r="F24" s="31"/>
    </row>
    <row r="25" spans="1:6">
      <c r="A25" s="55"/>
      <c r="B25" s="56" t="s">
        <v>59</v>
      </c>
      <c r="C25" s="57" t="s">
        <v>48</v>
      </c>
      <c r="D25" s="58">
        <v>896.62</v>
      </c>
      <c r="E25" s="24">
        <f t="shared" ref="E25:E31" si="4">D25*0.2</f>
        <v>179.32400000000001</v>
      </c>
      <c r="F25" s="25">
        <v>1075.94</v>
      </c>
    </row>
    <row r="26" spans="1:6">
      <c r="A26" s="55"/>
      <c r="B26" s="60" t="s">
        <v>60</v>
      </c>
      <c r="C26" s="57" t="s">
        <v>48</v>
      </c>
      <c r="D26" s="58">
        <v>1150.01</v>
      </c>
      <c r="E26" s="24">
        <f t="shared" si="4"/>
        <v>230.00200000000001</v>
      </c>
      <c r="F26" s="25">
        <f t="shared" ref="F26:F31" si="5">D26+E26</f>
        <v>1380.0119999999999</v>
      </c>
    </row>
    <row r="27" spans="1:6">
      <c r="A27" s="55"/>
      <c r="B27" s="59" t="s">
        <v>61</v>
      </c>
      <c r="C27" s="57" t="s">
        <v>48</v>
      </c>
      <c r="D27" s="58">
        <v>1373.08</v>
      </c>
      <c r="E27" s="24">
        <f t="shared" si="4"/>
        <v>274.61599999999999</v>
      </c>
      <c r="F27" s="25">
        <v>1647.7</v>
      </c>
    </row>
    <row r="28" spans="1:6">
      <c r="A28" s="55"/>
      <c r="B28" s="59" t="s">
        <v>62</v>
      </c>
      <c r="C28" s="57" t="s">
        <v>48</v>
      </c>
      <c r="D28" s="58">
        <v>1741.27</v>
      </c>
      <c r="E28" s="24">
        <f t="shared" si="4"/>
        <v>348.25400000000002</v>
      </c>
      <c r="F28" s="25">
        <f t="shared" si="5"/>
        <v>2089.5239999999999</v>
      </c>
    </row>
    <row r="29" spans="1:6">
      <c r="A29" s="55"/>
      <c r="B29" s="59" t="s">
        <v>63</v>
      </c>
      <c r="C29" s="57" t="s">
        <v>48</v>
      </c>
      <c r="D29" s="58">
        <v>1879.87</v>
      </c>
      <c r="E29" s="24">
        <f t="shared" si="4"/>
        <v>375.97399999999999</v>
      </c>
      <c r="F29" s="25">
        <f t="shared" si="5"/>
        <v>2255.8440000000001</v>
      </c>
    </row>
    <row r="30" spans="1:6">
      <c r="A30" s="55"/>
      <c r="B30" s="60" t="s">
        <v>64</v>
      </c>
      <c r="C30" s="57" t="s">
        <v>48</v>
      </c>
      <c r="D30" s="58">
        <v>2128.9299999999998</v>
      </c>
      <c r="E30" s="24">
        <f t="shared" si="4"/>
        <v>425.786</v>
      </c>
      <c r="F30" s="25">
        <v>2554.7199999999998</v>
      </c>
    </row>
    <row r="31" spans="1:6">
      <c r="A31" s="55"/>
      <c r="B31" s="60" t="s">
        <v>65</v>
      </c>
      <c r="C31" s="57" t="s">
        <v>48</v>
      </c>
      <c r="D31" s="58">
        <v>2436.46</v>
      </c>
      <c r="E31" s="24">
        <f t="shared" si="4"/>
        <v>487.29200000000003</v>
      </c>
      <c r="F31" s="25">
        <f t="shared" si="5"/>
        <v>2923.752</v>
      </c>
    </row>
    <row r="32" spans="1:6">
      <c r="A32" s="55">
        <v>3</v>
      </c>
      <c r="B32" s="56" t="s">
        <v>66</v>
      </c>
      <c r="C32" s="57"/>
      <c r="D32" s="58"/>
      <c r="E32" s="26"/>
      <c r="F32" s="31"/>
    </row>
    <row r="33" spans="1:6">
      <c r="A33" s="55"/>
      <c r="B33" s="60" t="s">
        <v>67</v>
      </c>
      <c r="C33" s="57"/>
      <c r="D33" s="58"/>
      <c r="E33" s="26"/>
      <c r="F33" s="31"/>
    </row>
    <row r="34" spans="1:6">
      <c r="A34" s="55"/>
      <c r="B34" s="59" t="s">
        <v>68</v>
      </c>
      <c r="C34" s="57" t="s">
        <v>69</v>
      </c>
      <c r="D34" s="58">
        <v>2202.56</v>
      </c>
      <c r="E34" s="24">
        <f t="shared" ref="E34:E39" si="6">D34*0.2</f>
        <v>440.512</v>
      </c>
      <c r="F34" s="25">
        <f t="shared" ref="F34:F39" si="7">D34+E34</f>
        <v>2643.0720000000001</v>
      </c>
    </row>
    <row r="35" spans="1:6">
      <c r="A35" s="55"/>
      <c r="B35" s="56" t="s">
        <v>50</v>
      </c>
      <c r="C35" s="57" t="s">
        <v>48</v>
      </c>
      <c r="D35" s="58">
        <v>2429.9699999999998</v>
      </c>
      <c r="E35" s="24">
        <f t="shared" si="6"/>
        <v>485.99399999999997</v>
      </c>
      <c r="F35" s="25">
        <f t="shared" si="7"/>
        <v>2915.9639999999999</v>
      </c>
    </row>
    <row r="36" spans="1:6">
      <c r="A36" s="55"/>
      <c r="B36" s="56" t="s">
        <v>51</v>
      </c>
      <c r="C36" s="57" t="s">
        <v>48</v>
      </c>
      <c r="D36" s="58">
        <v>2689.85</v>
      </c>
      <c r="E36" s="24">
        <f t="shared" si="6"/>
        <v>537.97</v>
      </c>
      <c r="F36" s="25">
        <v>3227.82</v>
      </c>
    </row>
    <row r="37" spans="1:6">
      <c r="A37" s="55"/>
      <c r="B37" s="59" t="s">
        <v>70</v>
      </c>
      <c r="C37" s="57" t="s">
        <v>48</v>
      </c>
      <c r="D37" s="58">
        <v>3014.73</v>
      </c>
      <c r="E37" s="24">
        <f t="shared" si="6"/>
        <v>602.94600000000003</v>
      </c>
      <c r="F37" s="25">
        <v>3617.68</v>
      </c>
    </row>
    <row r="38" spans="1:6">
      <c r="A38" s="55"/>
      <c r="B38" s="56" t="s">
        <v>71</v>
      </c>
      <c r="C38" s="57" t="s">
        <v>48</v>
      </c>
      <c r="D38" s="58">
        <v>3699.08</v>
      </c>
      <c r="E38" s="24">
        <f t="shared" si="6"/>
        <v>739.81600000000003</v>
      </c>
      <c r="F38" s="25">
        <f t="shared" si="7"/>
        <v>4438.8959999999997</v>
      </c>
    </row>
    <row r="39" spans="1:6">
      <c r="A39" s="55"/>
      <c r="B39" s="59" t="s">
        <v>72</v>
      </c>
      <c r="C39" s="57" t="s">
        <v>48</v>
      </c>
      <c r="D39" s="58">
        <v>5147.9799999999996</v>
      </c>
      <c r="E39" s="24">
        <f t="shared" si="6"/>
        <v>1029.596</v>
      </c>
      <c r="F39" s="25">
        <f t="shared" si="7"/>
        <v>6177.5759999999991</v>
      </c>
    </row>
    <row r="40" spans="1:6">
      <c r="A40" s="55">
        <v>4</v>
      </c>
      <c r="B40" s="56" t="s">
        <v>73</v>
      </c>
      <c r="C40" s="57"/>
      <c r="D40" s="58"/>
      <c r="E40" s="26"/>
      <c r="F40" s="31"/>
    </row>
    <row r="41" spans="1:6">
      <c r="A41" s="55"/>
      <c r="B41" s="56" t="s">
        <v>74</v>
      </c>
      <c r="C41" s="57"/>
      <c r="D41" s="58"/>
      <c r="E41" s="26"/>
      <c r="F41" s="31"/>
    </row>
    <row r="42" spans="1:6">
      <c r="A42" s="55"/>
      <c r="B42" s="56" t="s">
        <v>75</v>
      </c>
      <c r="C42" s="57" t="s">
        <v>48</v>
      </c>
      <c r="D42" s="58">
        <v>1409.9</v>
      </c>
      <c r="E42" s="24">
        <f t="shared" ref="E42:E45" si="8">D42*0.2</f>
        <v>281.98</v>
      </c>
      <c r="F42" s="25">
        <f t="shared" ref="F42:F45" si="9">D42+E42</f>
        <v>1691.88</v>
      </c>
    </row>
    <row r="43" spans="1:6">
      <c r="A43" s="55"/>
      <c r="B43" s="60" t="s">
        <v>70</v>
      </c>
      <c r="C43" s="57" t="s">
        <v>48</v>
      </c>
      <c r="D43" s="58">
        <v>1754.25</v>
      </c>
      <c r="E43" s="24">
        <f t="shared" si="8"/>
        <v>350.85</v>
      </c>
      <c r="F43" s="25">
        <v>2105.1</v>
      </c>
    </row>
    <row r="44" spans="1:6">
      <c r="A44" s="55"/>
      <c r="B44" s="59" t="s">
        <v>71</v>
      </c>
      <c r="C44" s="57" t="s">
        <v>48</v>
      </c>
      <c r="D44" s="58">
        <v>2720.17</v>
      </c>
      <c r="E44" s="24">
        <f t="shared" si="8"/>
        <v>544.03399999999999</v>
      </c>
      <c r="F44" s="25">
        <f t="shared" si="9"/>
        <v>3264.2040000000002</v>
      </c>
    </row>
    <row r="45" spans="1:6">
      <c r="A45" s="55"/>
      <c r="B45" s="56" t="s">
        <v>76</v>
      </c>
      <c r="C45" s="57" t="s">
        <v>48</v>
      </c>
      <c r="D45" s="58">
        <v>3824.7</v>
      </c>
      <c r="E45" s="24">
        <f t="shared" si="8"/>
        <v>764.94</v>
      </c>
      <c r="F45" s="25">
        <f t="shared" si="9"/>
        <v>4589.6399999999994</v>
      </c>
    </row>
    <row r="46" spans="1:6">
      <c r="A46" s="55">
        <v>5</v>
      </c>
      <c r="B46" s="56" t="s">
        <v>77</v>
      </c>
      <c r="C46" s="57"/>
      <c r="D46" s="58"/>
      <c r="E46" s="26"/>
      <c r="F46" s="31"/>
    </row>
    <row r="47" spans="1:6">
      <c r="A47" s="55"/>
      <c r="B47" s="59" t="s">
        <v>78</v>
      </c>
      <c r="C47" s="57"/>
      <c r="D47" s="58"/>
      <c r="E47" s="26"/>
      <c r="F47" s="31"/>
    </row>
    <row r="48" spans="1:6">
      <c r="A48" s="55"/>
      <c r="B48" s="59" t="s">
        <v>79</v>
      </c>
      <c r="C48" s="57" t="s">
        <v>48</v>
      </c>
      <c r="D48" s="58">
        <v>719.03</v>
      </c>
      <c r="E48" s="24">
        <f t="shared" ref="E48:E54" si="10">D48*0.2</f>
        <v>143.80600000000001</v>
      </c>
      <c r="F48" s="25">
        <f t="shared" ref="F48:F54" si="11">D48+E48</f>
        <v>862.83600000000001</v>
      </c>
    </row>
    <row r="49" spans="1:6">
      <c r="A49" s="55"/>
      <c r="B49" s="59" t="s">
        <v>80</v>
      </c>
      <c r="C49" s="57" t="s">
        <v>48</v>
      </c>
      <c r="D49" s="58">
        <v>898.78</v>
      </c>
      <c r="E49" s="24">
        <f t="shared" si="10"/>
        <v>179.756</v>
      </c>
      <c r="F49" s="25">
        <f t="shared" si="11"/>
        <v>1078.5360000000001</v>
      </c>
    </row>
    <row r="50" spans="1:6">
      <c r="A50" s="55"/>
      <c r="B50" s="60" t="s">
        <v>49</v>
      </c>
      <c r="C50" s="57" t="s">
        <v>69</v>
      </c>
      <c r="D50" s="58">
        <v>1121.8599999999999</v>
      </c>
      <c r="E50" s="24">
        <f t="shared" si="10"/>
        <v>224.37199999999999</v>
      </c>
      <c r="F50" s="25">
        <f t="shared" si="11"/>
        <v>1346.232</v>
      </c>
    </row>
    <row r="51" spans="1:6">
      <c r="A51" s="55"/>
      <c r="B51" s="60" t="s">
        <v>81</v>
      </c>
      <c r="C51" s="57" t="s">
        <v>69</v>
      </c>
      <c r="D51" s="58">
        <v>1405.57</v>
      </c>
      <c r="E51" s="24">
        <f t="shared" si="10"/>
        <v>281.11399999999998</v>
      </c>
      <c r="F51" s="25">
        <f t="shared" si="11"/>
        <v>1686.684</v>
      </c>
    </row>
    <row r="52" spans="1:6">
      <c r="A52" s="55"/>
      <c r="B52" s="56" t="s">
        <v>82</v>
      </c>
      <c r="C52" s="57" t="s">
        <v>48</v>
      </c>
      <c r="D52" s="58">
        <v>1433.72</v>
      </c>
      <c r="E52" s="24">
        <f t="shared" si="10"/>
        <v>286.74400000000003</v>
      </c>
      <c r="F52" s="25">
        <f t="shared" si="11"/>
        <v>1720.4639999999999</v>
      </c>
    </row>
    <row r="53" spans="1:6">
      <c r="A53" s="55"/>
      <c r="B53" s="56" t="s">
        <v>50</v>
      </c>
      <c r="C53" s="57" t="s">
        <v>48</v>
      </c>
      <c r="D53" s="58">
        <v>1630.82</v>
      </c>
      <c r="E53" s="24">
        <f t="shared" si="10"/>
        <v>326.16399999999999</v>
      </c>
      <c r="F53" s="25">
        <f t="shared" si="11"/>
        <v>1956.9839999999999</v>
      </c>
    </row>
    <row r="54" spans="1:6">
      <c r="A54" s="55"/>
      <c r="B54" s="59" t="s">
        <v>51</v>
      </c>
      <c r="C54" s="57" t="s">
        <v>48</v>
      </c>
      <c r="D54" s="58">
        <v>1888.53</v>
      </c>
      <c r="E54" s="24">
        <f t="shared" si="10"/>
        <v>377.70600000000002</v>
      </c>
      <c r="F54" s="25">
        <f t="shared" si="11"/>
        <v>2266.2359999999999</v>
      </c>
    </row>
    <row r="55" spans="1:6">
      <c r="A55" s="55">
        <v>6</v>
      </c>
      <c r="B55" s="59" t="s">
        <v>83</v>
      </c>
      <c r="C55" s="57"/>
      <c r="D55" s="58"/>
      <c r="E55" s="26"/>
      <c r="F55" s="31"/>
    </row>
    <row r="56" spans="1:6">
      <c r="A56" s="55"/>
      <c r="B56" s="59" t="s">
        <v>84</v>
      </c>
      <c r="C56" s="57"/>
      <c r="D56" s="58"/>
      <c r="E56" s="26"/>
      <c r="F56" s="31"/>
    </row>
    <row r="57" spans="1:6">
      <c r="A57" s="55"/>
      <c r="B57" s="59" t="s">
        <v>85</v>
      </c>
      <c r="C57" s="57"/>
      <c r="D57" s="58"/>
      <c r="E57" s="26"/>
      <c r="F57" s="31"/>
    </row>
    <row r="58" spans="1:6">
      <c r="A58" s="55"/>
      <c r="B58" s="59" t="s">
        <v>86</v>
      </c>
      <c r="C58" s="57"/>
      <c r="D58" s="58"/>
      <c r="E58" s="26"/>
      <c r="F58" s="31"/>
    </row>
    <row r="59" spans="1:6">
      <c r="A59" s="55"/>
      <c r="B59" s="59" t="s">
        <v>87</v>
      </c>
      <c r="C59" s="57" t="s">
        <v>48</v>
      </c>
      <c r="D59" s="58">
        <v>9785.7900000000009</v>
      </c>
      <c r="E59" s="24">
        <f t="shared" ref="E59:E60" si="12">D59*0.2</f>
        <v>1957.1580000000004</v>
      </c>
      <c r="F59" s="25">
        <f t="shared" ref="F59:F60" si="13">D59+E59</f>
        <v>11742.948</v>
      </c>
    </row>
    <row r="60" spans="1:6">
      <c r="A60" s="61"/>
      <c r="B60" s="62" t="s">
        <v>88</v>
      </c>
      <c r="C60" s="63" t="s">
        <v>48</v>
      </c>
      <c r="D60" s="64">
        <v>11632.2</v>
      </c>
      <c r="E60" s="24">
        <f t="shared" si="12"/>
        <v>2326.44</v>
      </c>
      <c r="F60" s="25">
        <f t="shared" si="13"/>
        <v>13958.640000000001</v>
      </c>
    </row>
    <row r="61" spans="1:6">
      <c r="A61" s="18">
        <v>7</v>
      </c>
      <c r="B61" s="65" t="s">
        <v>89</v>
      </c>
      <c r="C61" s="27"/>
      <c r="D61" s="58"/>
      <c r="E61" s="26"/>
      <c r="F61" s="31"/>
    </row>
    <row r="62" spans="1:6">
      <c r="A62" s="18"/>
      <c r="B62" s="65" t="s">
        <v>90</v>
      </c>
      <c r="C62" s="27" t="s">
        <v>48</v>
      </c>
      <c r="D62" s="58">
        <v>998.56</v>
      </c>
      <c r="E62" s="24">
        <f t="shared" ref="E62:E63" si="14">D62*0.2</f>
        <v>199.71199999999999</v>
      </c>
      <c r="F62" s="25">
        <f t="shared" ref="F62:F67" si="15">D62+E62</f>
        <v>1198.2719999999999</v>
      </c>
    </row>
    <row r="63" spans="1:6">
      <c r="A63" s="18">
        <v>8</v>
      </c>
      <c r="B63" s="65" t="s">
        <v>91</v>
      </c>
      <c r="C63" s="27" t="s">
        <v>92</v>
      </c>
      <c r="D63" s="58">
        <v>117.49</v>
      </c>
      <c r="E63" s="24">
        <f t="shared" si="14"/>
        <v>23.498000000000001</v>
      </c>
      <c r="F63" s="25">
        <f t="shared" si="15"/>
        <v>140.988</v>
      </c>
    </row>
    <row r="64" spans="1:6">
      <c r="A64" s="18">
        <v>9</v>
      </c>
      <c r="B64" s="65" t="s">
        <v>93</v>
      </c>
      <c r="C64" s="27"/>
      <c r="D64" s="58"/>
      <c r="E64" s="26"/>
      <c r="F64" s="31"/>
    </row>
    <row r="65" spans="1:6">
      <c r="A65" s="18"/>
      <c r="B65" s="65" t="s">
        <v>94</v>
      </c>
      <c r="C65" s="27" t="s">
        <v>48</v>
      </c>
      <c r="D65" s="58">
        <v>1449.15</v>
      </c>
      <c r="E65" s="24">
        <f t="shared" ref="E65:E67" si="16">D65*0.2</f>
        <v>289.83000000000004</v>
      </c>
      <c r="F65" s="25">
        <f t="shared" si="15"/>
        <v>1738.98</v>
      </c>
    </row>
    <row r="66" spans="1:6">
      <c r="A66" s="18"/>
      <c r="B66" s="65" t="s">
        <v>95</v>
      </c>
      <c r="C66" s="27" t="s">
        <v>48</v>
      </c>
      <c r="D66" s="58">
        <v>1343.11</v>
      </c>
      <c r="E66" s="24">
        <f t="shared" si="16"/>
        <v>268.62200000000001</v>
      </c>
      <c r="F66" s="25">
        <f t="shared" si="15"/>
        <v>1611.732</v>
      </c>
    </row>
    <row r="67" spans="1:6">
      <c r="A67" s="18"/>
      <c r="B67" s="65" t="s">
        <v>96</v>
      </c>
      <c r="C67" s="27" t="s">
        <v>48</v>
      </c>
      <c r="D67" s="58">
        <v>1879.53</v>
      </c>
      <c r="E67" s="24">
        <f t="shared" si="16"/>
        <v>375.90600000000001</v>
      </c>
      <c r="F67" s="25">
        <f t="shared" si="15"/>
        <v>2255.4360000000001</v>
      </c>
    </row>
    <row r="68" spans="1:6">
      <c r="A68" s="18">
        <v>10</v>
      </c>
      <c r="B68" s="65" t="s">
        <v>97</v>
      </c>
      <c r="C68" s="27"/>
      <c r="D68" s="58"/>
      <c r="E68" s="26"/>
      <c r="F68" s="31"/>
    </row>
    <row r="69" spans="1:6">
      <c r="A69" s="18"/>
      <c r="B69" s="65" t="s">
        <v>98</v>
      </c>
      <c r="C69" s="27" t="s">
        <v>1021</v>
      </c>
      <c r="D69" s="58">
        <v>363.62</v>
      </c>
      <c r="E69" s="24">
        <f>D69*0.2</f>
        <v>72.724000000000004</v>
      </c>
      <c r="F69" s="25">
        <f>D69+E69</f>
        <v>436.34399999999999</v>
      </c>
    </row>
    <row r="70" spans="1:6">
      <c r="A70" s="18"/>
      <c r="B70" s="65"/>
      <c r="C70" s="27"/>
      <c r="D70" s="58"/>
      <c r="E70" s="26"/>
      <c r="F70" s="31"/>
    </row>
    <row r="71" spans="1:6">
      <c r="A71" s="18"/>
      <c r="B71" s="65" t="s">
        <v>1020</v>
      </c>
      <c r="C71" s="27" t="s">
        <v>1021</v>
      </c>
      <c r="D71" s="58">
        <v>145.96559999999999</v>
      </c>
      <c r="E71" s="24">
        <f>D71*0.2</f>
        <v>29.19312</v>
      </c>
      <c r="F71" s="25">
        <f>D71+E71</f>
        <v>175.15871999999999</v>
      </c>
    </row>
    <row r="72" spans="1:6">
      <c r="A72" s="18"/>
      <c r="B72" s="65"/>
      <c r="C72" s="27"/>
      <c r="D72" s="58"/>
      <c r="E72" s="24"/>
      <c r="F72" s="25"/>
    </row>
    <row r="73" spans="1:6">
      <c r="A73" s="18">
        <v>11</v>
      </c>
      <c r="B73" s="65" t="s">
        <v>103</v>
      </c>
      <c r="C73" s="27"/>
      <c r="D73" s="58"/>
      <c r="E73" s="26"/>
      <c r="F73" s="31"/>
    </row>
    <row r="74" spans="1:6">
      <c r="A74" s="18"/>
      <c r="B74" s="65" t="s">
        <v>104</v>
      </c>
      <c r="C74" s="27"/>
      <c r="D74" s="58"/>
      <c r="E74" s="26"/>
      <c r="F74" s="31"/>
    </row>
    <row r="75" spans="1:6">
      <c r="A75" s="21"/>
      <c r="B75" s="26" t="s">
        <v>105</v>
      </c>
      <c r="C75" s="66" t="s">
        <v>99</v>
      </c>
      <c r="D75" s="58">
        <v>12582.18</v>
      </c>
      <c r="E75" s="24">
        <f t="shared" ref="E75:E80" si="17">D75*0.2</f>
        <v>2516.4360000000001</v>
      </c>
      <c r="F75" s="25">
        <f t="shared" ref="F75:F80" si="18">D75+E75</f>
        <v>15098.616</v>
      </c>
    </row>
    <row r="76" spans="1:6">
      <c r="A76" s="21"/>
      <c r="B76" s="16" t="s">
        <v>106</v>
      </c>
      <c r="C76" s="66" t="s">
        <v>99</v>
      </c>
      <c r="D76" s="58">
        <v>12226.02</v>
      </c>
      <c r="E76" s="24">
        <f t="shared" si="17"/>
        <v>2445.2040000000002</v>
      </c>
      <c r="F76" s="25">
        <f t="shared" si="18"/>
        <v>14671.224</v>
      </c>
    </row>
    <row r="77" spans="1:6">
      <c r="A77" s="21"/>
      <c r="B77" s="16" t="s">
        <v>107</v>
      </c>
      <c r="C77" s="66" t="s">
        <v>99</v>
      </c>
      <c r="D77" s="58">
        <v>12071.67</v>
      </c>
      <c r="E77" s="24">
        <f t="shared" si="17"/>
        <v>2414.3340000000003</v>
      </c>
      <c r="F77" s="25">
        <f t="shared" si="18"/>
        <v>14486.004000000001</v>
      </c>
    </row>
    <row r="78" spans="1:6">
      <c r="A78" s="21"/>
      <c r="B78" s="16" t="s">
        <v>108</v>
      </c>
      <c r="C78" s="66" t="s">
        <v>99</v>
      </c>
      <c r="D78" s="58">
        <v>11468.56</v>
      </c>
      <c r="E78" s="24">
        <f t="shared" si="17"/>
        <v>2293.712</v>
      </c>
      <c r="F78" s="25">
        <f t="shared" si="18"/>
        <v>13762.271999999999</v>
      </c>
    </row>
    <row r="79" spans="1:6">
      <c r="A79" s="21"/>
      <c r="B79" s="16" t="s">
        <v>109</v>
      </c>
      <c r="C79" s="66" t="s">
        <v>99</v>
      </c>
      <c r="D79" s="58">
        <v>11658.52</v>
      </c>
      <c r="E79" s="24">
        <f t="shared" si="17"/>
        <v>2331.7040000000002</v>
      </c>
      <c r="F79" s="25">
        <f t="shared" si="18"/>
        <v>13990.224</v>
      </c>
    </row>
    <row r="80" spans="1:6">
      <c r="A80" s="21"/>
      <c r="B80" s="16" t="s">
        <v>110</v>
      </c>
      <c r="C80" s="66" t="s">
        <v>99</v>
      </c>
      <c r="D80" s="58">
        <v>15942</v>
      </c>
      <c r="E80" s="24">
        <f t="shared" si="17"/>
        <v>3188.4</v>
      </c>
      <c r="F80" s="25">
        <f t="shared" si="18"/>
        <v>19130.400000000001</v>
      </c>
    </row>
    <row r="81" spans="1:6">
      <c r="A81" s="21">
        <v>12</v>
      </c>
      <c r="B81" s="19" t="s">
        <v>111</v>
      </c>
      <c r="C81" s="66"/>
      <c r="D81" s="58"/>
      <c r="E81" s="26"/>
      <c r="F81" s="31"/>
    </row>
    <row r="82" spans="1:6">
      <c r="A82" s="21"/>
      <c r="B82" s="19" t="s">
        <v>112</v>
      </c>
      <c r="C82" s="66"/>
      <c r="D82" s="58"/>
      <c r="E82" s="26"/>
      <c r="F82" s="31"/>
    </row>
    <row r="83" spans="1:6">
      <c r="A83" s="21"/>
      <c r="B83" s="26" t="s">
        <v>62</v>
      </c>
      <c r="C83" s="66" t="s">
        <v>99</v>
      </c>
      <c r="D83" s="58">
        <v>13907.11</v>
      </c>
      <c r="E83" s="24">
        <f t="shared" ref="E83:E87" si="19">D83*0.2</f>
        <v>2781.4220000000005</v>
      </c>
      <c r="F83" s="25">
        <f t="shared" ref="F83:F87" si="20">D83+E83</f>
        <v>16688.531999999999</v>
      </c>
    </row>
    <row r="84" spans="1:6">
      <c r="A84" s="21"/>
      <c r="B84" s="26" t="s">
        <v>65</v>
      </c>
      <c r="C84" s="66" t="s">
        <v>99</v>
      </c>
      <c r="D84" s="58">
        <v>14574.33</v>
      </c>
      <c r="E84" s="24">
        <f t="shared" si="19"/>
        <v>2914.866</v>
      </c>
      <c r="F84" s="25">
        <f t="shared" si="20"/>
        <v>17489.196</v>
      </c>
    </row>
    <row r="85" spans="1:6">
      <c r="A85" s="21"/>
      <c r="B85" s="19" t="s">
        <v>113</v>
      </c>
      <c r="C85" s="66" t="s">
        <v>99</v>
      </c>
      <c r="D85" s="58">
        <v>16559.37</v>
      </c>
      <c r="E85" s="24">
        <f t="shared" si="19"/>
        <v>3311.8739999999998</v>
      </c>
      <c r="F85" s="25">
        <f t="shared" si="20"/>
        <v>19871.243999999999</v>
      </c>
    </row>
    <row r="86" spans="1:6">
      <c r="A86" s="21"/>
      <c r="B86" s="19" t="s">
        <v>114</v>
      </c>
      <c r="C86" s="66" t="s">
        <v>99</v>
      </c>
      <c r="D86" s="58">
        <v>19152.27</v>
      </c>
      <c r="E86" s="24">
        <f t="shared" si="19"/>
        <v>3830.4540000000002</v>
      </c>
      <c r="F86" s="25">
        <f t="shared" si="20"/>
        <v>22982.724000000002</v>
      </c>
    </row>
    <row r="87" spans="1:6">
      <c r="A87" s="21"/>
      <c r="B87" s="26" t="s">
        <v>115</v>
      </c>
      <c r="C87" s="66" t="s">
        <v>99</v>
      </c>
      <c r="D87" s="58">
        <v>22915.74</v>
      </c>
      <c r="E87" s="24">
        <f t="shared" si="19"/>
        <v>4583.1480000000001</v>
      </c>
      <c r="F87" s="25">
        <f t="shared" si="20"/>
        <v>27498.888000000003</v>
      </c>
    </row>
    <row r="88" spans="1:6">
      <c r="A88" s="21">
        <v>13</v>
      </c>
      <c r="B88" s="26" t="s">
        <v>116</v>
      </c>
      <c r="C88" s="66"/>
      <c r="D88" s="58"/>
      <c r="E88" s="26"/>
      <c r="F88" s="31"/>
    </row>
    <row r="89" spans="1:6">
      <c r="A89" s="21"/>
      <c r="B89" s="26" t="s">
        <v>62</v>
      </c>
      <c r="C89" s="66" t="s">
        <v>99</v>
      </c>
      <c r="D89" s="58">
        <v>13342</v>
      </c>
      <c r="E89" s="24">
        <f t="shared" ref="E89:E93" si="21">D89*0.2</f>
        <v>2668.4</v>
      </c>
      <c r="F89" s="25">
        <f t="shared" ref="F89:F93" si="22">D89+E89</f>
        <v>16010.4</v>
      </c>
    </row>
    <row r="90" spans="1:6">
      <c r="A90" s="21"/>
      <c r="B90" s="19" t="s">
        <v>117</v>
      </c>
      <c r="C90" s="66" t="s">
        <v>99</v>
      </c>
      <c r="D90" s="58">
        <v>14009.22</v>
      </c>
      <c r="E90" s="24">
        <f t="shared" si="21"/>
        <v>2801.8440000000001</v>
      </c>
      <c r="F90" s="25">
        <f t="shared" si="22"/>
        <v>16811.063999999998</v>
      </c>
    </row>
    <row r="91" spans="1:6">
      <c r="A91" s="21"/>
      <c r="B91" s="26" t="s">
        <v>113</v>
      </c>
      <c r="C91" s="66" t="s">
        <v>99</v>
      </c>
      <c r="D91" s="58">
        <v>15994.25</v>
      </c>
      <c r="E91" s="24">
        <f t="shared" si="21"/>
        <v>3198.8500000000004</v>
      </c>
      <c r="F91" s="25">
        <f t="shared" si="22"/>
        <v>19193.099999999999</v>
      </c>
    </row>
    <row r="92" spans="1:6">
      <c r="A92" s="21"/>
      <c r="B92" s="19" t="s">
        <v>114</v>
      </c>
      <c r="C92" s="66" t="s">
        <v>99</v>
      </c>
      <c r="D92" s="58">
        <v>18304.580000000002</v>
      </c>
      <c r="E92" s="24">
        <f t="shared" si="21"/>
        <v>3660.9160000000006</v>
      </c>
      <c r="F92" s="25">
        <f t="shared" si="22"/>
        <v>21965.496000000003</v>
      </c>
    </row>
    <row r="93" spans="1:6">
      <c r="A93" s="21"/>
      <c r="B93" s="26" t="s">
        <v>115</v>
      </c>
      <c r="C93" s="66" t="s">
        <v>99</v>
      </c>
      <c r="D93" s="58">
        <v>21502.959999999999</v>
      </c>
      <c r="E93" s="24">
        <f t="shared" si="21"/>
        <v>4300.5919999999996</v>
      </c>
      <c r="F93" s="25">
        <f t="shared" si="22"/>
        <v>25803.552</v>
      </c>
    </row>
    <row r="94" spans="1:6">
      <c r="A94" s="21">
        <v>14</v>
      </c>
      <c r="B94" s="26" t="s">
        <v>118</v>
      </c>
      <c r="C94" s="66"/>
      <c r="D94" s="58"/>
      <c r="E94" s="26"/>
      <c r="F94" s="31"/>
    </row>
    <row r="95" spans="1:6">
      <c r="A95" s="21"/>
      <c r="B95" s="16" t="s">
        <v>104</v>
      </c>
      <c r="C95" s="66"/>
      <c r="D95" s="58"/>
      <c r="E95" s="26"/>
      <c r="F95" s="31"/>
    </row>
    <row r="96" spans="1:6">
      <c r="A96" s="21"/>
      <c r="B96" s="19" t="s">
        <v>119</v>
      </c>
      <c r="C96" s="66" t="s">
        <v>99</v>
      </c>
      <c r="D96" s="58">
        <v>14641.48</v>
      </c>
      <c r="E96" s="24">
        <f t="shared" ref="E96:E101" si="23">D96*0.2</f>
        <v>2928.2960000000003</v>
      </c>
      <c r="F96" s="25">
        <f t="shared" ref="F96:F101" si="24">D96+E96</f>
        <v>17569.775999999998</v>
      </c>
    </row>
    <row r="97" spans="1:6">
      <c r="A97" s="21"/>
      <c r="B97" s="16" t="s">
        <v>106</v>
      </c>
      <c r="C97" s="66" t="s">
        <v>99</v>
      </c>
      <c r="D97" s="58">
        <v>14351.19</v>
      </c>
      <c r="E97" s="24">
        <f t="shared" si="23"/>
        <v>2870.2380000000003</v>
      </c>
      <c r="F97" s="25">
        <f t="shared" si="24"/>
        <v>17221.428</v>
      </c>
    </row>
    <row r="98" spans="1:6">
      <c r="A98" s="21"/>
      <c r="B98" s="16" t="s">
        <v>107</v>
      </c>
      <c r="C98" s="66" t="s">
        <v>99</v>
      </c>
      <c r="D98" s="58">
        <v>14178.44</v>
      </c>
      <c r="E98" s="24">
        <f t="shared" si="23"/>
        <v>2835.6880000000001</v>
      </c>
      <c r="F98" s="25">
        <f t="shared" si="24"/>
        <v>17014.128000000001</v>
      </c>
    </row>
    <row r="99" spans="1:6">
      <c r="A99" s="21"/>
      <c r="B99" s="16" t="s">
        <v>108</v>
      </c>
      <c r="C99" s="66" t="s">
        <v>99</v>
      </c>
      <c r="D99" s="58">
        <v>13768.38</v>
      </c>
      <c r="E99" s="24">
        <f t="shared" si="23"/>
        <v>2753.6759999999999</v>
      </c>
      <c r="F99" s="25">
        <f t="shared" si="24"/>
        <v>16522.056</v>
      </c>
    </row>
    <row r="100" spans="1:6">
      <c r="A100" s="21"/>
      <c r="B100" s="16" t="s">
        <v>109</v>
      </c>
      <c r="C100" s="66" t="s">
        <v>99</v>
      </c>
      <c r="D100" s="58">
        <v>13609.46</v>
      </c>
      <c r="E100" s="24">
        <f t="shared" si="23"/>
        <v>2721.8919999999998</v>
      </c>
      <c r="F100" s="25">
        <f t="shared" si="24"/>
        <v>16331.351999999999</v>
      </c>
    </row>
    <row r="101" spans="1:6">
      <c r="A101" s="21"/>
      <c r="B101" s="26" t="s">
        <v>110</v>
      </c>
      <c r="C101" s="66" t="s">
        <v>99</v>
      </c>
      <c r="D101" s="58">
        <v>18810.91</v>
      </c>
      <c r="E101" s="24">
        <f t="shared" si="23"/>
        <v>3762.1820000000002</v>
      </c>
      <c r="F101" s="25">
        <f t="shared" si="24"/>
        <v>22573.092000000001</v>
      </c>
    </row>
    <row r="102" spans="1:6">
      <c r="A102" s="21">
        <v>15</v>
      </c>
      <c r="B102" s="26" t="s">
        <v>120</v>
      </c>
      <c r="C102" s="66"/>
      <c r="D102" s="58"/>
      <c r="E102" s="26"/>
      <c r="F102" s="31"/>
    </row>
    <row r="103" spans="1:6">
      <c r="A103" s="21"/>
      <c r="B103" s="26" t="s">
        <v>121</v>
      </c>
      <c r="C103" s="66"/>
      <c r="D103" s="58"/>
      <c r="E103" s="26"/>
      <c r="F103" s="31"/>
    </row>
    <row r="104" spans="1:6">
      <c r="A104" s="21"/>
      <c r="B104" s="26" t="s">
        <v>122</v>
      </c>
      <c r="C104" s="66" t="s">
        <v>99</v>
      </c>
      <c r="D104" s="58">
        <v>12386.21</v>
      </c>
      <c r="E104" s="24">
        <f t="shared" ref="E104:E114" si="25">D104*0.2</f>
        <v>2477.2420000000002</v>
      </c>
      <c r="F104" s="25">
        <f t="shared" ref="F104:F114" si="26">D104+E104</f>
        <v>14863.451999999999</v>
      </c>
    </row>
    <row r="105" spans="1:6">
      <c r="A105" s="21"/>
      <c r="B105" s="16" t="s">
        <v>106</v>
      </c>
      <c r="C105" s="66" t="s">
        <v>99</v>
      </c>
      <c r="D105" s="58">
        <v>12515.54</v>
      </c>
      <c r="E105" s="24">
        <f t="shared" si="25"/>
        <v>2503.1080000000002</v>
      </c>
      <c r="F105" s="25">
        <f t="shared" si="26"/>
        <v>15018.648000000001</v>
      </c>
    </row>
    <row r="106" spans="1:6">
      <c r="A106" s="21"/>
      <c r="B106" s="16" t="s">
        <v>107</v>
      </c>
      <c r="C106" s="66" t="s">
        <v>99</v>
      </c>
      <c r="D106" s="58">
        <v>12685.63</v>
      </c>
      <c r="E106" s="24">
        <f t="shared" si="25"/>
        <v>2537.1260000000002</v>
      </c>
      <c r="F106" s="25">
        <f t="shared" si="26"/>
        <v>15222.755999999999</v>
      </c>
    </row>
    <row r="107" spans="1:6">
      <c r="A107" s="21"/>
      <c r="B107" s="16" t="s">
        <v>108</v>
      </c>
      <c r="C107" s="66" t="s">
        <v>99</v>
      </c>
      <c r="D107" s="58">
        <v>12706.05</v>
      </c>
      <c r="E107" s="24">
        <f t="shared" si="25"/>
        <v>2541.21</v>
      </c>
      <c r="F107" s="25">
        <f t="shared" si="26"/>
        <v>15247.259999999998</v>
      </c>
    </row>
    <row r="108" spans="1:6">
      <c r="A108" s="21"/>
      <c r="B108" s="16" t="s">
        <v>109</v>
      </c>
      <c r="C108" s="66" t="s">
        <v>99</v>
      </c>
      <c r="D108" s="58">
        <v>15559.37</v>
      </c>
      <c r="E108" s="24">
        <f t="shared" si="25"/>
        <v>3111.8740000000003</v>
      </c>
      <c r="F108" s="25">
        <f t="shared" si="26"/>
        <v>18671.244000000002</v>
      </c>
    </row>
    <row r="109" spans="1:6">
      <c r="A109" s="21"/>
      <c r="B109" s="26" t="s">
        <v>110</v>
      </c>
      <c r="C109" s="66" t="s">
        <v>99</v>
      </c>
      <c r="D109" s="58">
        <v>15913.16</v>
      </c>
      <c r="E109" s="24">
        <f t="shared" si="25"/>
        <v>3182.6320000000001</v>
      </c>
      <c r="F109" s="25">
        <f t="shared" si="26"/>
        <v>19095.792000000001</v>
      </c>
    </row>
    <row r="110" spans="1:6">
      <c r="A110" s="21">
        <v>16</v>
      </c>
      <c r="B110" s="19" t="s">
        <v>123</v>
      </c>
      <c r="C110" s="66" t="s">
        <v>99</v>
      </c>
      <c r="D110" s="58">
        <v>6053.43</v>
      </c>
      <c r="E110" s="24">
        <f t="shared" si="25"/>
        <v>1210.6860000000001</v>
      </c>
      <c r="F110" s="25">
        <f t="shared" si="26"/>
        <v>7264.116</v>
      </c>
    </row>
    <row r="111" spans="1:6">
      <c r="A111" s="21"/>
      <c r="B111" s="19" t="s">
        <v>124</v>
      </c>
      <c r="C111" s="66" t="s">
        <v>99</v>
      </c>
      <c r="D111" s="58">
        <v>6209.45</v>
      </c>
      <c r="E111" s="24">
        <f t="shared" si="25"/>
        <v>1241.8900000000001</v>
      </c>
      <c r="F111" s="25">
        <f t="shared" si="26"/>
        <v>7451.34</v>
      </c>
    </row>
    <row r="112" spans="1:6">
      <c r="A112" s="21"/>
      <c r="B112" s="26" t="s">
        <v>125</v>
      </c>
      <c r="C112" s="66" t="s">
        <v>99</v>
      </c>
      <c r="D112" s="58">
        <v>7844.16</v>
      </c>
      <c r="E112" s="24">
        <f t="shared" si="25"/>
        <v>1568.8320000000001</v>
      </c>
      <c r="F112" s="25">
        <f t="shared" si="26"/>
        <v>9412.9920000000002</v>
      </c>
    </row>
    <row r="113" spans="1:6">
      <c r="A113" s="21"/>
      <c r="B113" s="19" t="s">
        <v>126</v>
      </c>
      <c r="C113" s="66" t="s">
        <v>99</v>
      </c>
      <c r="D113" s="58">
        <v>9540.44</v>
      </c>
      <c r="E113" s="24">
        <f t="shared" si="25"/>
        <v>1908.0880000000002</v>
      </c>
      <c r="F113" s="25">
        <f t="shared" si="26"/>
        <v>11448.528</v>
      </c>
    </row>
    <row r="114" spans="1:6">
      <c r="A114" s="21"/>
      <c r="B114" s="19" t="s">
        <v>127</v>
      </c>
      <c r="C114" s="66" t="s">
        <v>99</v>
      </c>
      <c r="D114" s="58">
        <v>9986.4699999999993</v>
      </c>
      <c r="E114" s="24">
        <f t="shared" si="25"/>
        <v>1997.2939999999999</v>
      </c>
      <c r="F114" s="25">
        <f t="shared" si="26"/>
        <v>11983.763999999999</v>
      </c>
    </row>
    <row r="115" spans="1:6">
      <c r="A115" s="21">
        <v>17</v>
      </c>
      <c r="B115" s="16" t="s">
        <v>128</v>
      </c>
      <c r="C115" s="66"/>
      <c r="D115" s="58"/>
      <c r="E115" s="26"/>
      <c r="F115" s="31"/>
    </row>
    <row r="116" spans="1:6">
      <c r="A116" s="21"/>
      <c r="B116" s="16" t="s">
        <v>129</v>
      </c>
      <c r="C116" s="66"/>
      <c r="D116" s="58"/>
      <c r="E116" s="26"/>
      <c r="F116" s="31"/>
    </row>
    <row r="117" spans="1:6">
      <c r="A117" s="21"/>
      <c r="B117" s="19" t="s">
        <v>130</v>
      </c>
      <c r="C117" s="66"/>
      <c r="D117" s="58"/>
      <c r="E117" s="26"/>
      <c r="F117" s="31"/>
    </row>
    <row r="118" spans="1:6">
      <c r="A118" s="21"/>
      <c r="B118" s="16" t="s">
        <v>131</v>
      </c>
      <c r="C118" s="66" t="s">
        <v>99</v>
      </c>
      <c r="D118" s="58">
        <v>50803.51</v>
      </c>
      <c r="E118" s="24">
        <f t="shared" ref="E118:E120" si="27">D118*0.2</f>
        <v>10160.702000000001</v>
      </c>
      <c r="F118" s="25">
        <f t="shared" ref="F118:F120" si="28">D118+E118</f>
        <v>60964.212</v>
      </c>
    </row>
    <row r="119" spans="1:6">
      <c r="A119" s="18"/>
      <c r="B119" s="23" t="s">
        <v>132</v>
      </c>
      <c r="C119" s="27" t="s">
        <v>99</v>
      </c>
      <c r="D119" s="58">
        <v>77642.850000000006</v>
      </c>
      <c r="E119" s="24">
        <f t="shared" si="27"/>
        <v>15528.570000000002</v>
      </c>
      <c r="F119" s="25">
        <f t="shared" si="28"/>
        <v>93171.420000000013</v>
      </c>
    </row>
    <row r="120" spans="1:6">
      <c r="A120" s="18">
        <v>18</v>
      </c>
      <c r="B120" s="65" t="s">
        <v>133</v>
      </c>
      <c r="C120" s="27" t="s">
        <v>99</v>
      </c>
      <c r="D120" s="58">
        <v>14369.19</v>
      </c>
      <c r="E120" s="24">
        <f t="shared" si="27"/>
        <v>2873.8380000000002</v>
      </c>
      <c r="F120" s="25">
        <f t="shared" si="28"/>
        <v>17243.028000000002</v>
      </c>
    </row>
    <row r="121" spans="1:6">
      <c r="A121" s="67">
        <v>19</v>
      </c>
      <c r="B121" s="68" t="s">
        <v>134</v>
      </c>
      <c r="C121" s="69"/>
      <c r="D121" s="70"/>
      <c r="E121" s="26"/>
      <c r="F121" s="31"/>
    </row>
    <row r="122" spans="1:6">
      <c r="A122" s="67"/>
      <c r="B122" s="71" t="s">
        <v>135</v>
      </c>
      <c r="C122" s="69" t="s">
        <v>136</v>
      </c>
      <c r="D122" s="70">
        <v>657.03</v>
      </c>
      <c r="E122" s="24">
        <f t="shared" ref="E122:E123" si="29">D122*0.2</f>
        <v>131.40600000000001</v>
      </c>
      <c r="F122" s="25">
        <f t="shared" ref="F122:F123" si="30">D122+E122</f>
        <v>788.43599999999992</v>
      </c>
    </row>
    <row r="123" spans="1:6">
      <c r="A123" s="67"/>
      <c r="B123" s="72" t="s">
        <v>51</v>
      </c>
      <c r="C123" s="69" t="s">
        <v>136</v>
      </c>
      <c r="D123" s="70">
        <v>1180.1600000000001</v>
      </c>
      <c r="E123" s="24">
        <f t="shared" si="29"/>
        <v>236.03200000000004</v>
      </c>
      <c r="F123" s="25">
        <f t="shared" si="30"/>
        <v>1416.192</v>
      </c>
    </row>
    <row r="124" spans="1:6">
      <c r="A124" s="67"/>
      <c r="B124" s="68" t="s">
        <v>52</v>
      </c>
      <c r="C124" s="69"/>
      <c r="D124" s="70"/>
      <c r="E124" s="26"/>
      <c r="F124" s="31"/>
    </row>
    <row r="125" spans="1:6">
      <c r="A125" s="67"/>
      <c r="B125" s="68" t="s">
        <v>137</v>
      </c>
      <c r="C125" s="69" t="s">
        <v>136</v>
      </c>
      <c r="D125" s="70">
        <v>17.010000000000002</v>
      </c>
      <c r="E125" s="24">
        <f t="shared" ref="E125:E126" si="31">D125*0.2</f>
        <v>3.4020000000000006</v>
      </c>
      <c r="F125" s="25">
        <f t="shared" ref="F125:F126" si="32">D125+E125</f>
        <v>20.412000000000003</v>
      </c>
    </row>
    <row r="126" spans="1:6">
      <c r="A126" s="67"/>
      <c r="B126" s="68" t="s">
        <v>56</v>
      </c>
      <c r="C126" s="69" t="s">
        <v>136</v>
      </c>
      <c r="D126" s="70">
        <v>25.54</v>
      </c>
      <c r="E126" s="24">
        <f t="shared" si="31"/>
        <v>5.1080000000000005</v>
      </c>
      <c r="F126" s="25">
        <f t="shared" si="32"/>
        <v>30.648</v>
      </c>
    </row>
    <row r="127" spans="1:6">
      <c r="A127" s="18">
        <v>20</v>
      </c>
      <c r="B127" s="65" t="s">
        <v>138</v>
      </c>
      <c r="C127" s="27"/>
      <c r="D127" s="58"/>
      <c r="E127" s="26"/>
      <c r="F127" s="31"/>
    </row>
    <row r="128" spans="1:6">
      <c r="A128" s="18"/>
      <c r="B128" s="65" t="s">
        <v>139</v>
      </c>
      <c r="C128" s="27"/>
      <c r="D128" s="58"/>
      <c r="E128" s="26"/>
      <c r="F128" s="31"/>
    </row>
    <row r="129" spans="1:6">
      <c r="A129" s="18"/>
      <c r="B129" s="23" t="s">
        <v>62</v>
      </c>
      <c r="C129" s="27" t="s">
        <v>140</v>
      </c>
      <c r="D129" s="58">
        <v>1299.77</v>
      </c>
      <c r="E129" s="24">
        <f t="shared" ref="E129:E134" si="33">D129*0.2</f>
        <v>259.95400000000001</v>
      </c>
      <c r="F129" s="25">
        <f t="shared" ref="F129:F134" si="34">D129+E129</f>
        <v>1559.7239999999999</v>
      </c>
    </row>
    <row r="130" spans="1:6">
      <c r="A130" s="18"/>
      <c r="B130" s="23" t="s">
        <v>141</v>
      </c>
      <c r="C130" s="27" t="s">
        <v>140</v>
      </c>
      <c r="D130" s="58">
        <v>1501.75</v>
      </c>
      <c r="E130" s="24">
        <f t="shared" si="33"/>
        <v>300.35000000000002</v>
      </c>
      <c r="F130" s="25">
        <f t="shared" si="34"/>
        <v>1802.1</v>
      </c>
    </row>
    <row r="131" spans="1:6">
      <c r="A131" s="18"/>
      <c r="B131" s="23" t="s">
        <v>65</v>
      </c>
      <c r="C131" s="27" t="s">
        <v>140</v>
      </c>
      <c r="D131" s="58">
        <v>1865.9</v>
      </c>
      <c r="E131" s="24">
        <f t="shared" si="33"/>
        <v>373.18000000000006</v>
      </c>
      <c r="F131" s="25">
        <f t="shared" si="34"/>
        <v>2239.08</v>
      </c>
    </row>
    <row r="132" spans="1:6">
      <c r="A132" s="55" t="s">
        <v>142</v>
      </c>
      <c r="B132" s="60" t="s">
        <v>143</v>
      </c>
      <c r="C132" s="27" t="s">
        <v>140</v>
      </c>
      <c r="D132" s="58">
        <v>1980.17</v>
      </c>
      <c r="E132" s="24">
        <f t="shared" si="33"/>
        <v>396.03400000000005</v>
      </c>
      <c r="F132" s="25">
        <f t="shared" si="34"/>
        <v>2376.2040000000002</v>
      </c>
    </row>
    <row r="133" spans="1:6">
      <c r="A133" s="55"/>
      <c r="B133" s="60" t="s">
        <v>113</v>
      </c>
      <c r="C133" s="27" t="s">
        <v>140</v>
      </c>
      <c r="D133" s="58">
        <v>2432</v>
      </c>
      <c r="E133" s="24">
        <f t="shared" si="33"/>
        <v>486.40000000000003</v>
      </c>
      <c r="F133" s="25">
        <f t="shared" si="34"/>
        <v>2918.4</v>
      </c>
    </row>
    <row r="134" spans="1:6">
      <c r="A134" s="18"/>
      <c r="B134" s="23" t="s">
        <v>114</v>
      </c>
      <c r="C134" s="27" t="s">
        <v>140</v>
      </c>
      <c r="D134" s="58">
        <v>3064.61</v>
      </c>
      <c r="E134" s="24">
        <f t="shared" si="33"/>
        <v>612.92200000000003</v>
      </c>
      <c r="F134" s="25">
        <f t="shared" si="34"/>
        <v>3677.5320000000002</v>
      </c>
    </row>
    <row r="135" spans="1:6">
      <c r="A135" s="55">
        <v>21</v>
      </c>
      <c r="B135" s="60" t="s">
        <v>144</v>
      </c>
      <c r="C135" s="27"/>
      <c r="D135" s="58"/>
      <c r="E135" s="26"/>
      <c r="F135" s="31"/>
    </row>
    <row r="136" spans="1:6">
      <c r="A136" s="55"/>
      <c r="B136" s="60" t="s">
        <v>145</v>
      </c>
      <c r="C136" s="27" t="s">
        <v>146</v>
      </c>
      <c r="D136" s="58">
        <v>28834.03</v>
      </c>
      <c r="E136" s="24">
        <f t="shared" ref="E136:E140" si="35">D136*0.2</f>
        <v>5766.8060000000005</v>
      </c>
      <c r="F136" s="25">
        <f t="shared" ref="F136:F140" si="36">D136+E136</f>
        <v>34600.835999999996</v>
      </c>
    </row>
    <row r="137" spans="1:6">
      <c r="A137" s="55"/>
      <c r="B137" s="60" t="s">
        <v>71</v>
      </c>
      <c r="C137" s="27" t="s">
        <v>146</v>
      </c>
      <c r="D137" s="58">
        <v>43765.07</v>
      </c>
      <c r="E137" s="24">
        <f t="shared" si="35"/>
        <v>8753.014000000001</v>
      </c>
      <c r="F137" s="25">
        <f t="shared" si="36"/>
        <v>52518.084000000003</v>
      </c>
    </row>
    <row r="138" spans="1:6">
      <c r="A138" s="55"/>
      <c r="B138" s="60" t="s">
        <v>72</v>
      </c>
      <c r="C138" s="27" t="s">
        <v>146</v>
      </c>
      <c r="D138" s="58">
        <v>52645.88</v>
      </c>
      <c r="E138" s="24">
        <f t="shared" si="35"/>
        <v>10529.175999999999</v>
      </c>
      <c r="F138" s="25">
        <f t="shared" si="36"/>
        <v>63175.055999999997</v>
      </c>
    </row>
    <row r="139" spans="1:6">
      <c r="A139" s="55">
        <v>22</v>
      </c>
      <c r="B139" s="60" t="s">
        <v>147</v>
      </c>
      <c r="C139" s="27" t="s">
        <v>148</v>
      </c>
      <c r="D139" s="58">
        <v>176.55</v>
      </c>
      <c r="E139" s="24">
        <f t="shared" si="35"/>
        <v>35.31</v>
      </c>
      <c r="F139" s="25">
        <f t="shared" si="36"/>
        <v>211.86</v>
      </c>
    </row>
    <row r="140" spans="1:6">
      <c r="A140" s="55"/>
      <c r="B140" s="60" t="s">
        <v>149</v>
      </c>
      <c r="C140" s="27" t="s">
        <v>148</v>
      </c>
      <c r="D140" s="58">
        <v>305.60000000000002</v>
      </c>
      <c r="E140" s="24">
        <f t="shared" si="35"/>
        <v>61.120000000000005</v>
      </c>
      <c r="F140" s="25">
        <f t="shared" si="36"/>
        <v>366.72</v>
      </c>
    </row>
    <row r="141" spans="1:6">
      <c r="A141" s="55">
        <v>23</v>
      </c>
      <c r="B141" s="60" t="s">
        <v>150</v>
      </c>
      <c r="C141" s="27"/>
      <c r="D141" s="58"/>
      <c r="E141" s="26"/>
      <c r="F141" s="31"/>
    </row>
    <row r="142" spans="1:6">
      <c r="A142" s="55"/>
      <c r="B142" s="60" t="s">
        <v>151</v>
      </c>
      <c r="C142" s="27" t="s">
        <v>148</v>
      </c>
      <c r="D142" s="58">
        <v>2660.5</v>
      </c>
      <c r="E142" s="24">
        <f t="shared" ref="E142:E144" si="37">D142*0.2</f>
        <v>532.1</v>
      </c>
      <c r="F142" s="25">
        <f t="shared" ref="F142:F144" si="38">D142+E142</f>
        <v>3192.6</v>
      </c>
    </row>
    <row r="143" spans="1:6">
      <c r="A143" s="55"/>
      <c r="B143" s="60" t="s">
        <v>72</v>
      </c>
      <c r="C143" s="27" t="s">
        <v>148</v>
      </c>
      <c r="D143" s="58">
        <v>4642.04</v>
      </c>
      <c r="E143" s="24">
        <f t="shared" si="37"/>
        <v>928.40800000000002</v>
      </c>
      <c r="F143" s="25">
        <f t="shared" si="38"/>
        <v>5570.4480000000003</v>
      </c>
    </row>
    <row r="144" spans="1:6">
      <c r="A144" s="55"/>
      <c r="B144" s="60" t="s">
        <v>152</v>
      </c>
      <c r="C144" s="27" t="s">
        <v>148</v>
      </c>
      <c r="D144" s="58">
        <v>5601.3</v>
      </c>
      <c r="E144" s="24">
        <f t="shared" si="37"/>
        <v>1120.26</v>
      </c>
      <c r="F144" s="25">
        <f t="shared" si="38"/>
        <v>6721.56</v>
      </c>
    </row>
    <row r="145" spans="1:6">
      <c r="A145" s="55">
        <v>24</v>
      </c>
      <c r="B145" s="60" t="s">
        <v>153</v>
      </c>
      <c r="C145" s="27"/>
      <c r="D145" s="58"/>
      <c r="E145" s="26"/>
      <c r="F145" s="31"/>
    </row>
    <row r="146" spans="1:6">
      <c r="A146" s="55"/>
      <c r="B146" s="60" t="s">
        <v>154</v>
      </c>
      <c r="C146" s="27" t="s">
        <v>155</v>
      </c>
      <c r="D146" s="58">
        <v>1800.17</v>
      </c>
      <c r="E146" s="24">
        <f t="shared" ref="E146:E149" si="39">D146*0.2</f>
        <v>360.03400000000005</v>
      </c>
      <c r="F146" s="25">
        <f t="shared" ref="F146:F149" si="40">D146+E146</f>
        <v>2160.2040000000002</v>
      </c>
    </row>
    <row r="147" spans="1:6">
      <c r="A147" s="55"/>
      <c r="B147" s="60" t="s">
        <v>50</v>
      </c>
      <c r="C147" s="27" t="s">
        <v>155</v>
      </c>
      <c r="D147" s="58">
        <v>295.41000000000003</v>
      </c>
      <c r="E147" s="24">
        <f t="shared" si="39"/>
        <v>59.082000000000008</v>
      </c>
      <c r="F147" s="25">
        <f t="shared" si="40"/>
        <v>354.49200000000002</v>
      </c>
    </row>
    <row r="148" spans="1:6">
      <c r="A148" s="55"/>
      <c r="B148" s="60" t="s">
        <v>51</v>
      </c>
      <c r="C148" s="27" t="s">
        <v>155</v>
      </c>
      <c r="D148" s="58">
        <v>2356.87</v>
      </c>
      <c r="E148" s="24">
        <f t="shared" si="39"/>
        <v>471.37400000000002</v>
      </c>
      <c r="F148" s="25">
        <f t="shared" si="40"/>
        <v>2828.2439999999997</v>
      </c>
    </row>
    <row r="149" spans="1:6">
      <c r="A149" s="55"/>
      <c r="B149" s="60" t="s">
        <v>71</v>
      </c>
      <c r="C149" s="27" t="s">
        <v>155</v>
      </c>
      <c r="D149" s="58">
        <v>4742.6499999999996</v>
      </c>
      <c r="E149" s="24">
        <f t="shared" si="39"/>
        <v>948.53</v>
      </c>
      <c r="F149" s="25">
        <f t="shared" si="40"/>
        <v>5691.1799999999994</v>
      </c>
    </row>
    <row r="150" spans="1:6">
      <c r="A150" s="55">
        <v>25</v>
      </c>
      <c r="B150" s="60" t="s">
        <v>156</v>
      </c>
      <c r="C150" s="27"/>
      <c r="D150" s="58"/>
      <c r="E150" s="26"/>
      <c r="F150" s="31"/>
    </row>
    <row r="151" spans="1:6">
      <c r="A151" s="55"/>
      <c r="B151" s="60" t="s">
        <v>157</v>
      </c>
      <c r="C151" s="27" t="s">
        <v>148</v>
      </c>
      <c r="D151" s="58">
        <v>419.32</v>
      </c>
      <c r="E151" s="24">
        <f t="shared" ref="E151:E157" si="41">D151*0.2</f>
        <v>83.864000000000004</v>
      </c>
      <c r="F151" s="25">
        <f t="shared" ref="F151:F157" si="42">D151+E151</f>
        <v>503.18399999999997</v>
      </c>
    </row>
    <row r="152" spans="1:6">
      <c r="A152" s="55"/>
      <c r="B152" s="60" t="s">
        <v>124</v>
      </c>
      <c r="C152" s="27" t="s">
        <v>148</v>
      </c>
      <c r="D152" s="58">
        <v>571.13</v>
      </c>
      <c r="E152" s="24">
        <f t="shared" si="41"/>
        <v>114.226</v>
      </c>
      <c r="F152" s="25">
        <f t="shared" si="42"/>
        <v>685.35599999999999</v>
      </c>
    </row>
    <row r="153" spans="1:6">
      <c r="A153" s="55"/>
      <c r="B153" s="60" t="s">
        <v>158</v>
      </c>
      <c r="C153" s="27" t="s">
        <v>148</v>
      </c>
      <c r="D153" s="58">
        <v>600.05999999999995</v>
      </c>
      <c r="E153" s="24">
        <f t="shared" si="41"/>
        <v>120.012</v>
      </c>
      <c r="F153" s="25">
        <f t="shared" si="42"/>
        <v>720.07199999999989</v>
      </c>
    </row>
    <row r="154" spans="1:6">
      <c r="A154" s="55"/>
      <c r="B154" s="60" t="s">
        <v>159</v>
      </c>
      <c r="C154" s="27" t="s">
        <v>148</v>
      </c>
      <c r="D154" s="58">
        <v>621.76</v>
      </c>
      <c r="E154" s="24">
        <f t="shared" si="41"/>
        <v>124.352</v>
      </c>
      <c r="F154" s="25">
        <f t="shared" si="42"/>
        <v>746.11199999999997</v>
      </c>
    </row>
    <row r="155" spans="1:6">
      <c r="A155" s="55"/>
      <c r="B155" s="60" t="s">
        <v>126</v>
      </c>
      <c r="C155" s="27" t="s">
        <v>148</v>
      </c>
      <c r="D155" s="58">
        <v>883.28</v>
      </c>
      <c r="E155" s="24">
        <f t="shared" si="41"/>
        <v>176.65600000000001</v>
      </c>
      <c r="F155" s="25">
        <f t="shared" si="42"/>
        <v>1059.9359999999999</v>
      </c>
    </row>
    <row r="156" spans="1:6">
      <c r="A156" s="18"/>
      <c r="B156" s="60" t="s">
        <v>160</v>
      </c>
      <c r="C156" s="27" t="s">
        <v>148</v>
      </c>
      <c r="D156" s="58">
        <v>933.13</v>
      </c>
      <c r="E156" s="24">
        <f t="shared" si="41"/>
        <v>186.626</v>
      </c>
      <c r="F156" s="25">
        <f t="shared" si="42"/>
        <v>1119.7560000000001</v>
      </c>
    </row>
    <row r="157" spans="1:6">
      <c r="A157" s="18"/>
      <c r="B157" s="60" t="s">
        <v>161</v>
      </c>
      <c r="C157" s="27" t="s">
        <v>148</v>
      </c>
      <c r="D157" s="58">
        <v>1080.3900000000001</v>
      </c>
      <c r="E157" s="24">
        <f t="shared" si="41"/>
        <v>216.07800000000003</v>
      </c>
      <c r="F157" s="25">
        <f t="shared" si="42"/>
        <v>1296.4680000000001</v>
      </c>
    </row>
    <row r="158" spans="1:6">
      <c r="A158" s="18">
        <v>26</v>
      </c>
      <c r="B158" s="23" t="s">
        <v>162</v>
      </c>
      <c r="C158" s="27"/>
      <c r="D158" s="58"/>
      <c r="E158" s="26"/>
      <c r="F158" s="31"/>
    </row>
    <row r="159" spans="1:6">
      <c r="A159" s="18"/>
      <c r="B159" s="23" t="s">
        <v>163</v>
      </c>
      <c r="C159" s="27"/>
      <c r="D159" s="58"/>
      <c r="E159" s="26"/>
      <c r="F159" s="31"/>
    </row>
    <row r="160" spans="1:6">
      <c r="A160" s="18"/>
      <c r="B160" s="23" t="s">
        <v>164</v>
      </c>
      <c r="C160" s="27"/>
      <c r="D160" s="58"/>
      <c r="E160" s="26"/>
      <c r="F160" s="31"/>
    </row>
    <row r="161" spans="1:6">
      <c r="A161" s="18"/>
      <c r="B161" s="23" t="s">
        <v>165</v>
      </c>
      <c r="C161" s="27" t="s">
        <v>146</v>
      </c>
      <c r="D161" s="58">
        <v>61878.879999999997</v>
      </c>
      <c r="E161" s="24">
        <f t="shared" ref="E161:E165" si="43">D161*0.2</f>
        <v>12375.776</v>
      </c>
      <c r="F161" s="25">
        <f t="shared" ref="F161:F165" si="44">D161+E161</f>
        <v>74254.656000000003</v>
      </c>
    </row>
    <row r="162" spans="1:6">
      <c r="A162" s="18"/>
      <c r="B162" s="23" t="s">
        <v>166</v>
      </c>
      <c r="C162" s="27" t="s">
        <v>146</v>
      </c>
      <c r="D162" s="58">
        <v>86318.81</v>
      </c>
      <c r="E162" s="24">
        <f t="shared" si="43"/>
        <v>17263.761999999999</v>
      </c>
      <c r="F162" s="25">
        <f t="shared" si="44"/>
        <v>103582.572</v>
      </c>
    </row>
    <row r="163" spans="1:6">
      <c r="A163" s="18"/>
      <c r="B163" s="23" t="s">
        <v>167</v>
      </c>
      <c r="C163" s="27" t="s">
        <v>146</v>
      </c>
      <c r="D163" s="58">
        <v>182404.37</v>
      </c>
      <c r="E163" s="24">
        <f t="shared" si="43"/>
        <v>36480.874000000003</v>
      </c>
      <c r="F163" s="25">
        <f t="shared" si="44"/>
        <v>218885.24400000001</v>
      </c>
    </row>
    <row r="164" spans="1:6">
      <c r="A164" s="18"/>
      <c r="B164" s="23" t="s">
        <v>168</v>
      </c>
      <c r="C164" s="27" t="s">
        <v>146</v>
      </c>
      <c r="D164" s="58">
        <v>187238.32</v>
      </c>
      <c r="E164" s="24">
        <f t="shared" si="43"/>
        <v>37447.664000000004</v>
      </c>
      <c r="F164" s="25">
        <f t="shared" si="44"/>
        <v>224685.984</v>
      </c>
    </row>
    <row r="165" spans="1:6">
      <c r="A165" s="18"/>
      <c r="B165" s="23" t="s">
        <v>169</v>
      </c>
      <c r="C165" s="27" t="s">
        <v>146</v>
      </c>
      <c r="D165" s="58">
        <v>246245.35</v>
      </c>
      <c r="E165" s="24">
        <f t="shared" si="43"/>
        <v>49249.070000000007</v>
      </c>
      <c r="F165" s="25">
        <f t="shared" si="44"/>
        <v>295494.42000000004</v>
      </c>
    </row>
    <row r="166" spans="1:6">
      <c r="A166" s="18">
        <v>27</v>
      </c>
      <c r="B166" s="52" t="s">
        <v>170</v>
      </c>
      <c r="C166" s="27"/>
      <c r="D166" s="58"/>
      <c r="E166" s="26"/>
      <c r="F166" s="31"/>
    </row>
    <row r="167" spans="1:6">
      <c r="A167" s="18"/>
      <c r="B167" s="23" t="s">
        <v>171</v>
      </c>
      <c r="C167" s="27" t="s">
        <v>172</v>
      </c>
      <c r="D167" s="58">
        <v>14996.87</v>
      </c>
      <c r="E167" s="24">
        <f t="shared" ref="E167:E172" si="45">D167*0.2</f>
        <v>2999.3740000000003</v>
      </c>
      <c r="F167" s="25">
        <f t="shared" ref="F167:F172" si="46">D167+E167</f>
        <v>17996.244000000002</v>
      </c>
    </row>
    <row r="168" spans="1:6">
      <c r="A168" s="18"/>
      <c r="B168" s="23" t="s">
        <v>173</v>
      </c>
      <c r="C168" s="27" t="s">
        <v>172</v>
      </c>
      <c r="D168" s="58">
        <v>11649.37</v>
      </c>
      <c r="E168" s="24">
        <f t="shared" si="45"/>
        <v>2329.8740000000003</v>
      </c>
      <c r="F168" s="25">
        <f t="shared" si="46"/>
        <v>13979.244000000001</v>
      </c>
    </row>
    <row r="169" spans="1:6">
      <c r="A169" s="18"/>
      <c r="B169" s="23" t="s">
        <v>174</v>
      </c>
      <c r="C169" s="27" t="s">
        <v>172</v>
      </c>
      <c r="D169" s="58">
        <v>11115.02</v>
      </c>
      <c r="E169" s="24">
        <f t="shared" si="45"/>
        <v>2223.0040000000004</v>
      </c>
      <c r="F169" s="25">
        <f t="shared" si="46"/>
        <v>13338.024000000001</v>
      </c>
    </row>
    <row r="170" spans="1:6">
      <c r="A170" s="18"/>
      <c r="B170" s="23" t="s">
        <v>175</v>
      </c>
      <c r="C170" s="27" t="s">
        <v>172</v>
      </c>
      <c r="D170" s="58">
        <v>108144.38</v>
      </c>
      <c r="E170" s="24">
        <f t="shared" si="45"/>
        <v>21628.876000000004</v>
      </c>
      <c r="F170" s="25">
        <f t="shared" si="46"/>
        <v>129773.25600000001</v>
      </c>
    </row>
    <row r="171" spans="1:6">
      <c r="A171" s="18"/>
      <c r="B171" s="23" t="s">
        <v>176</v>
      </c>
      <c r="C171" s="27" t="s">
        <v>172</v>
      </c>
      <c r="D171" s="58">
        <v>47099.040000000001</v>
      </c>
      <c r="E171" s="24">
        <f t="shared" si="45"/>
        <v>9419.8080000000009</v>
      </c>
      <c r="F171" s="25">
        <f t="shared" si="46"/>
        <v>56518.847999999998</v>
      </c>
    </row>
    <row r="172" spans="1:6">
      <c r="A172" s="18"/>
      <c r="B172" s="23" t="s">
        <v>177</v>
      </c>
      <c r="C172" s="27" t="s">
        <v>172</v>
      </c>
      <c r="D172" s="58">
        <v>37873.26</v>
      </c>
      <c r="E172" s="24">
        <f t="shared" si="45"/>
        <v>7574.652000000001</v>
      </c>
      <c r="F172" s="25">
        <f t="shared" si="46"/>
        <v>45447.912000000004</v>
      </c>
    </row>
    <row r="173" spans="1:6">
      <c r="A173" s="18">
        <v>28</v>
      </c>
      <c r="B173" s="23" t="s">
        <v>178</v>
      </c>
      <c r="C173" s="27"/>
      <c r="D173" s="58"/>
      <c r="E173" s="26"/>
      <c r="F173" s="31"/>
    </row>
    <row r="174" spans="1:6">
      <c r="A174" s="18"/>
      <c r="B174" s="23" t="s">
        <v>179</v>
      </c>
      <c r="C174" s="27"/>
      <c r="D174" s="58"/>
      <c r="E174" s="26"/>
      <c r="F174" s="31"/>
    </row>
    <row r="175" spans="1:6">
      <c r="A175" s="18"/>
      <c r="B175" s="23" t="s">
        <v>180</v>
      </c>
      <c r="C175" s="27" t="s">
        <v>181</v>
      </c>
      <c r="D175" s="58">
        <v>6617.04</v>
      </c>
      <c r="E175" s="24">
        <f t="shared" ref="E175:E177" si="47">D175*0.2</f>
        <v>1323.4080000000001</v>
      </c>
      <c r="F175" s="25">
        <f t="shared" ref="F175:F177" si="48">D175+E175</f>
        <v>7940.4480000000003</v>
      </c>
    </row>
    <row r="176" spans="1:6">
      <c r="A176" s="18"/>
      <c r="B176" s="23" t="s">
        <v>182</v>
      </c>
      <c r="C176" s="27" t="s">
        <v>181</v>
      </c>
      <c r="D176" s="58">
        <v>9575.8700000000008</v>
      </c>
      <c r="E176" s="24">
        <f t="shared" si="47"/>
        <v>1915.1740000000002</v>
      </c>
      <c r="F176" s="25">
        <f t="shared" si="48"/>
        <v>11491.044000000002</v>
      </c>
    </row>
    <row r="177" spans="1:6">
      <c r="A177" s="18"/>
      <c r="B177" s="23" t="s">
        <v>183</v>
      </c>
      <c r="C177" s="27" t="s">
        <v>181</v>
      </c>
      <c r="D177" s="58">
        <v>11975.71</v>
      </c>
      <c r="E177" s="24">
        <f t="shared" si="47"/>
        <v>2395.1419999999998</v>
      </c>
      <c r="F177" s="25">
        <f t="shared" si="48"/>
        <v>14370.851999999999</v>
      </c>
    </row>
    <row r="178" spans="1:6">
      <c r="A178" s="18">
        <v>29</v>
      </c>
      <c r="B178" s="23" t="s">
        <v>184</v>
      </c>
      <c r="C178" s="27"/>
      <c r="D178" s="58"/>
      <c r="E178" s="26"/>
      <c r="F178" s="31"/>
    </row>
    <row r="179" spans="1:6">
      <c r="A179" s="18"/>
      <c r="B179" s="23" t="s">
        <v>185</v>
      </c>
      <c r="C179" s="27" t="s">
        <v>148</v>
      </c>
      <c r="D179" s="58">
        <v>330.75</v>
      </c>
      <c r="E179" s="24">
        <f t="shared" ref="E179:E185" si="49">D179*0.2</f>
        <v>66.150000000000006</v>
      </c>
      <c r="F179" s="25">
        <f t="shared" ref="F179:F185" si="50">D179+E179</f>
        <v>396.9</v>
      </c>
    </row>
    <row r="180" spans="1:6">
      <c r="A180" s="18"/>
      <c r="B180" s="23" t="s">
        <v>158</v>
      </c>
      <c r="C180" s="27" t="s">
        <v>148</v>
      </c>
      <c r="D180" s="58">
        <v>512.47</v>
      </c>
      <c r="E180" s="24">
        <f t="shared" si="49"/>
        <v>102.49400000000001</v>
      </c>
      <c r="F180" s="25">
        <f t="shared" si="50"/>
        <v>614.96400000000006</v>
      </c>
    </row>
    <row r="181" spans="1:6">
      <c r="A181" s="18"/>
      <c r="B181" s="23" t="s">
        <v>159</v>
      </c>
      <c r="C181" s="27" t="s">
        <v>148</v>
      </c>
      <c r="D181" s="58">
        <v>526.77</v>
      </c>
      <c r="E181" s="24">
        <f t="shared" si="49"/>
        <v>105.354</v>
      </c>
      <c r="F181" s="25">
        <f t="shared" si="50"/>
        <v>632.12400000000002</v>
      </c>
    </row>
    <row r="182" spans="1:6">
      <c r="A182" s="18"/>
      <c r="B182" s="23" t="s">
        <v>126</v>
      </c>
      <c r="C182" s="27" t="s">
        <v>148</v>
      </c>
      <c r="D182" s="58">
        <v>706.43</v>
      </c>
      <c r="E182" s="24">
        <f t="shared" si="49"/>
        <v>141.286</v>
      </c>
      <c r="F182" s="25">
        <f t="shared" si="50"/>
        <v>847.71599999999989</v>
      </c>
    </row>
    <row r="183" spans="1:6">
      <c r="A183" s="18"/>
      <c r="B183" s="23" t="s">
        <v>160</v>
      </c>
      <c r="C183" s="27" t="s">
        <v>148</v>
      </c>
      <c r="D183" s="58">
        <v>762.29</v>
      </c>
      <c r="E183" s="24">
        <f t="shared" si="49"/>
        <v>152.458</v>
      </c>
      <c r="F183" s="25">
        <f t="shared" si="50"/>
        <v>914.74799999999993</v>
      </c>
    </row>
    <row r="184" spans="1:6">
      <c r="A184" s="18"/>
      <c r="B184" s="23" t="s">
        <v>161</v>
      </c>
      <c r="C184" s="27" t="s">
        <v>148</v>
      </c>
      <c r="D184" s="58">
        <v>1200.3399999999999</v>
      </c>
      <c r="E184" s="24">
        <f t="shared" si="49"/>
        <v>240.06799999999998</v>
      </c>
      <c r="F184" s="25">
        <f t="shared" si="50"/>
        <v>1440.4079999999999</v>
      </c>
    </row>
    <row r="185" spans="1:6">
      <c r="A185" s="18"/>
      <c r="B185" s="23" t="s">
        <v>186</v>
      </c>
      <c r="C185" s="27" t="s">
        <v>148</v>
      </c>
      <c r="D185" s="58">
        <v>1526.71</v>
      </c>
      <c r="E185" s="24">
        <f t="shared" si="49"/>
        <v>305.34200000000004</v>
      </c>
      <c r="F185" s="25">
        <f t="shared" si="50"/>
        <v>1832.0520000000001</v>
      </c>
    </row>
    <row r="186" spans="1:6">
      <c r="A186" s="18">
        <v>30</v>
      </c>
      <c r="B186" s="23" t="s">
        <v>187</v>
      </c>
      <c r="C186" s="27"/>
      <c r="D186" s="58"/>
      <c r="E186" s="26"/>
      <c r="F186" s="31"/>
    </row>
    <row r="187" spans="1:6">
      <c r="A187" s="18"/>
      <c r="B187" s="23" t="s">
        <v>185</v>
      </c>
      <c r="C187" s="27" t="s">
        <v>148</v>
      </c>
      <c r="D187" s="58">
        <v>423.02</v>
      </c>
      <c r="E187" s="24">
        <f t="shared" ref="E187:E191" si="51">D187*0.2</f>
        <v>84.603999999999999</v>
      </c>
      <c r="F187" s="25">
        <f t="shared" ref="F187:F191" si="52">D187+E187</f>
        <v>507.62399999999997</v>
      </c>
    </row>
    <row r="188" spans="1:6">
      <c r="A188" s="18"/>
      <c r="B188" s="23" t="s">
        <v>159</v>
      </c>
      <c r="C188" s="27" t="s">
        <v>148</v>
      </c>
      <c r="D188" s="58">
        <v>803.09</v>
      </c>
      <c r="E188" s="24">
        <f t="shared" si="51"/>
        <v>160.61800000000002</v>
      </c>
      <c r="F188" s="25">
        <f t="shared" si="52"/>
        <v>963.70800000000008</v>
      </c>
    </row>
    <row r="189" spans="1:6">
      <c r="A189" s="18"/>
      <c r="B189" s="23" t="s">
        <v>160</v>
      </c>
      <c r="C189" s="27" t="s">
        <v>148</v>
      </c>
      <c r="D189" s="58">
        <v>972.71</v>
      </c>
      <c r="E189" s="24">
        <f t="shared" si="51"/>
        <v>194.54200000000003</v>
      </c>
      <c r="F189" s="25">
        <f t="shared" si="52"/>
        <v>1167.252</v>
      </c>
    </row>
    <row r="190" spans="1:6">
      <c r="A190" s="18"/>
      <c r="B190" s="23" t="s">
        <v>161</v>
      </c>
      <c r="C190" s="27" t="s">
        <v>148</v>
      </c>
      <c r="D190" s="58">
        <v>1546.05</v>
      </c>
      <c r="E190" s="24">
        <f t="shared" si="51"/>
        <v>309.21000000000004</v>
      </c>
      <c r="F190" s="25">
        <f t="shared" si="52"/>
        <v>1855.26</v>
      </c>
    </row>
    <row r="191" spans="1:6">
      <c r="A191" s="18"/>
      <c r="B191" s="23" t="s">
        <v>186</v>
      </c>
      <c r="C191" s="27" t="s">
        <v>148</v>
      </c>
      <c r="D191" s="58">
        <v>1902.5</v>
      </c>
      <c r="E191" s="24">
        <f t="shared" si="51"/>
        <v>380.5</v>
      </c>
      <c r="F191" s="25">
        <f t="shared" si="52"/>
        <v>2283</v>
      </c>
    </row>
    <row r="192" spans="1:6">
      <c r="A192" s="18">
        <v>31</v>
      </c>
      <c r="B192" s="23" t="s">
        <v>188</v>
      </c>
      <c r="C192" s="27"/>
      <c r="D192" s="58"/>
      <c r="E192" s="26"/>
      <c r="F192" s="31"/>
    </row>
    <row r="193" spans="1:6">
      <c r="A193" s="18"/>
      <c r="B193" s="23" t="s">
        <v>189</v>
      </c>
      <c r="C193" s="27" t="s">
        <v>148</v>
      </c>
      <c r="D193" s="58">
        <v>87.7</v>
      </c>
      <c r="E193" s="24">
        <f t="shared" ref="E193:E199" si="53">D193*0.2</f>
        <v>17.540000000000003</v>
      </c>
      <c r="F193" s="25">
        <f t="shared" ref="F193:F199" si="54">D193+E193</f>
        <v>105.24000000000001</v>
      </c>
    </row>
    <row r="194" spans="1:6">
      <c r="A194" s="18"/>
      <c r="B194" s="23" t="s">
        <v>158</v>
      </c>
      <c r="C194" s="27" t="s">
        <v>148</v>
      </c>
      <c r="D194" s="58">
        <v>225.95</v>
      </c>
      <c r="E194" s="24">
        <f t="shared" si="53"/>
        <v>45.19</v>
      </c>
      <c r="F194" s="25">
        <f t="shared" si="54"/>
        <v>271.14</v>
      </c>
    </row>
    <row r="195" spans="1:6">
      <c r="A195" s="18"/>
      <c r="B195" s="23" t="s">
        <v>159</v>
      </c>
      <c r="C195" s="27" t="s">
        <v>148</v>
      </c>
      <c r="D195" s="58">
        <v>292.33999999999997</v>
      </c>
      <c r="E195" s="24">
        <f t="shared" si="53"/>
        <v>58.467999999999996</v>
      </c>
      <c r="F195" s="25">
        <f t="shared" si="54"/>
        <v>350.80799999999999</v>
      </c>
    </row>
    <row r="196" spans="1:6">
      <c r="A196" s="18"/>
      <c r="B196" s="23" t="s">
        <v>126</v>
      </c>
      <c r="C196" s="27" t="s">
        <v>148</v>
      </c>
      <c r="D196" s="58">
        <v>348.22</v>
      </c>
      <c r="E196" s="24">
        <f t="shared" si="53"/>
        <v>69.644000000000005</v>
      </c>
      <c r="F196" s="25">
        <f t="shared" si="54"/>
        <v>417.86400000000003</v>
      </c>
    </row>
    <row r="197" spans="1:6">
      <c r="A197" s="18"/>
      <c r="B197" s="23" t="s">
        <v>160</v>
      </c>
      <c r="C197" s="27" t="s">
        <v>148</v>
      </c>
      <c r="D197" s="58">
        <v>441.19</v>
      </c>
      <c r="E197" s="24">
        <f t="shared" si="53"/>
        <v>88.238</v>
      </c>
      <c r="F197" s="25">
        <f t="shared" si="54"/>
        <v>529.428</v>
      </c>
    </row>
    <row r="198" spans="1:6">
      <c r="A198" s="18"/>
      <c r="B198" s="23" t="s">
        <v>161</v>
      </c>
      <c r="C198" s="27" t="s">
        <v>148</v>
      </c>
      <c r="D198" s="58">
        <v>699.06</v>
      </c>
      <c r="E198" s="24">
        <f t="shared" si="53"/>
        <v>139.81199999999998</v>
      </c>
      <c r="F198" s="25">
        <f t="shared" si="54"/>
        <v>838.87199999999996</v>
      </c>
    </row>
    <row r="199" spans="1:6">
      <c r="A199" s="18"/>
      <c r="B199" s="23" t="s">
        <v>186</v>
      </c>
      <c r="C199" s="27" t="s">
        <v>148</v>
      </c>
      <c r="D199" s="58">
        <v>847.9</v>
      </c>
      <c r="E199" s="24">
        <f t="shared" si="53"/>
        <v>169.58</v>
      </c>
      <c r="F199" s="25">
        <f t="shared" si="54"/>
        <v>1017.48</v>
      </c>
    </row>
    <row r="200" spans="1:6">
      <c r="A200" s="18">
        <v>32</v>
      </c>
      <c r="B200" s="23" t="s">
        <v>190</v>
      </c>
      <c r="C200" s="27"/>
      <c r="D200" s="58"/>
      <c r="E200" s="26"/>
      <c r="F200" s="31"/>
    </row>
    <row r="201" spans="1:6">
      <c r="A201" s="18"/>
      <c r="B201" s="23" t="s">
        <v>191</v>
      </c>
      <c r="C201" s="27" t="s">
        <v>99</v>
      </c>
      <c r="D201" s="58">
        <v>21524.9</v>
      </c>
      <c r="E201" s="24">
        <f t="shared" ref="E201:E205" si="55">D201*0.2</f>
        <v>4304.9800000000005</v>
      </c>
      <c r="F201" s="25">
        <f t="shared" ref="F201:F205" si="56">D201+E201</f>
        <v>25829.88</v>
      </c>
    </row>
    <row r="202" spans="1:6">
      <c r="A202" s="18"/>
      <c r="B202" s="23" t="s">
        <v>192</v>
      </c>
      <c r="C202" s="27" t="s">
        <v>99</v>
      </c>
      <c r="D202" s="58">
        <v>22877.69</v>
      </c>
      <c r="E202" s="24">
        <f t="shared" si="55"/>
        <v>4575.5379999999996</v>
      </c>
      <c r="F202" s="25">
        <f t="shared" si="56"/>
        <v>27453.227999999999</v>
      </c>
    </row>
    <row r="203" spans="1:6">
      <c r="A203" s="18"/>
      <c r="B203" s="52" t="s">
        <v>193</v>
      </c>
      <c r="C203" s="27" t="s">
        <v>99</v>
      </c>
      <c r="D203" s="58">
        <v>22953.119999999999</v>
      </c>
      <c r="E203" s="24">
        <f t="shared" si="55"/>
        <v>4590.6239999999998</v>
      </c>
      <c r="F203" s="25">
        <f t="shared" si="56"/>
        <v>27543.743999999999</v>
      </c>
    </row>
    <row r="204" spans="1:6">
      <c r="A204" s="18"/>
      <c r="B204" s="23" t="s">
        <v>194</v>
      </c>
      <c r="C204" s="27" t="s">
        <v>99</v>
      </c>
      <c r="D204" s="58">
        <v>23576.52</v>
      </c>
      <c r="E204" s="24">
        <f t="shared" si="55"/>
        <v>4715.3040000000001</v>
      </c>
      <c r="F204" s="25">
        <f t="shared" si="56"/>
        <v>28291.824000000001</v>
      </c>
    </row>
    <row r="205" spans="1:6">
      <c r="A205" s="18"/>
      <c r="B205" s="23" t="s">
        <v>195</v>
      </c>
      <c r="C205" s="27" t="s">
        <v>99</v>
      </c>
      <c r="D205" s="58">
        <v>23576.52</v>
      </c>
      <c r="E205" s="24">
        <f t="shared" si="55"/>
        <v>4715.3040000000001</v>
      </c>
      <c r="F205" s="25">
        <f t="shared" si="56"/>
        <v>28291.824000000001</v>
      </c>
    </row>
    <row r="206" spans="1:6">
      <c r="A206" s="18">
        <v>33</v>
      </c>
      <c r="B206" s="23" t="s">
        <v>196</v>
      </c>
      <c r="C206" s="27"/>
      <c r="D206" s="58"/>
      <c r="E206" s="26"/>
      <c r="F206" s="31"/>
    </row>
    <row r="207" spans="1:6">
      <c r="A207" s="18"/>
      <c r="B207" s="23" t="s">
        <v>61</v>
      </c>
      <c r="C207" s="27" t="s">
        <v>197</v>
      </c>
      <c r="D207" s="58">
        <v>281.04000000000002</v>
      </c>
      <c r="E207" s="24">
        <f t="shared" ref="E207:E209" si="57">D207*0.2</f>
        <v>56.208000000000006</v>
      </c>
      <c r="F207" s="25">
        <f t="shared" ref="F207:F209" si="58">D207+E207</f>
        <v>337.24800000000005</v>
      </c>
    </row>
    <row r="208" spans="1:6">
      <c r="A208" s="18"/>
      <c r="B208" s="23" t="s">
        <v>62</v>
      </c>
      <c r="C208" s="27" t="s">
        <v>197</v>
      </c>
      <c r="D208" s="58">
        <v>432.15</v>
      </c>
      <c r="E208" s="24">
        <f t="shared" si="57"/>
        <v>86.43</v>
      </c>
      <c r="F208" s="25">
        <f t="shared" si="58"/>
        <v>518.57999999999993</v>
      </c>
    </row>
    <row r="209" spans="1:6">
      <c r="A209" s="18">
        <v>34</v>
      </c>
      <c r="B209" s="23" t="s">
        <v>198</v>
      </c>
      <c r="C209" s="27" t="s">
        <v>197</v>
      </c>
      <c r="D209" s="58">
        <v>1280.99</v>
      </c>
      <c r="E209" s="24">
        <f t="shared" si="57"/>
        <v>256.19800000000004</v>
      </c>
      <c r="F209" s="25">
        <f t="shared" si="58"/>
        <v>1537.1880000000001</v>
      </c>
    </row>
    <row r="210" spans="1:6">
      <c r="A210" s="18">
        <v>35</v>
      </c>
      <c r="B210" s="23" t="s">
        <v>199</v>
      </c>
      <c r="C210" s="27"/>
      <c r="D210" s="58"/>
      <c r="E210" s="26"/>
      <c r="F210" s="31"/>
    </row>
    <row r="211" spans="1:6">
      <c r="A211" s="18"/>
      <c r="B211" s="23" t="s">
        <v>200</v>
      </c>
      <c r="C211" s="27" t="s">
        <v>148</v>
      </c>
      <c r="D211" s="58">
        <v>1218.58</v>
      </c>
      <c r="E211" s="24">
        <f t="shared" ref="E211:E212" si="59">D211*0.2</f>
        <v>243.71600000000001</v>
      </c>
      <c r="F211" s="25">
        <f t="shared" ref="F211:F212" si="60">D211+E211</f>
        <v>1462.2959999999998</v>
      </c>
    </row>
    <row r="212" spans="1:6">
      <c r="A212" s="18"/>
      <c r="B212" s="23" t="s">
        <v>201</v>
      </c>
      <c r="C212" s="27" t="s">
        <v>148</v>
      </c>
      <c r="D212" s="58">
        <v>924.97</v>
      </c>
      <c r="E212" s="24">
        <f t="shared" si="59"/>
        <v>184.99400000000003</v>
      </c>
      <c r="F212" s="25">
        <f t="shared" si="60"/>
        <v>1109.9639999999999</v>
      </c>
    </row>
    <row r="213" spans="1:6">
      <c r="A213" s="18">
        <v>36</v>
      </c>
      <c r="B213" s="52" t="s">
        <v>202</v>
      </c>
      <c r="C213" s="27"/>
      <c r="D213" s="58"/>
      <c r="E213" s="26"/>
      <c r="F213" s="31"/>
    </row>
    <row r="214" spans="1:6">
      <c r="A214" s="18"/>
      <c r="B214" s="23" t="s">
        <v>203</v>
      </c>
      <c r="C214" s="27" t="s">
        <v>148</v>
      </c>
      <c r="D214" s="58">
        <v>3053.02</v>
      </c>
      <c r="E214" s="24">
        <f t="shared" ref="E214:E218" si="61">D214*0.2</f>
        <v>610.60400000000004</v>
      </c>
      <c r="F214" s="25">
        <f t="shared" ref="F214:F218" si="62">D214+E214</f>
        <v>3663.6239999999998</v>
      </c>
    </row>
    <row r="215" spans="1:6">
      <c r="A215" s="18"/>
      <c r="B215" s="23" t="s">
        <v>204</v>
      </c>
      <c r="C215" s="27" t="s">
        <v>148</v>
      </c>
      <c r="D215" s="58">
        <v>3489.16</v>
      </c>
      <c r="E215" s="24">
        <f t="shared" si="61"/>
        <v>697.83199999999999</v>
      </c>
      <c r="F215" s="25">
        <f t="shared" si="62"/>
        <v>4186.9920000000002</v>
      </c>
    </row>
    <row r="216" spans="1:6">
      <c r="A216" s="18"/>
      <c r="B216" s="23" t="s">
        <v>205</v>
      </c>
      <c r="C216" s="27" t="s">
        <v>148</v>
      </c>
      <c r="D216" s="58">
        <v>3497.47</v>
      </c>
      <c r="E216" s="24">
        <f t="shared" si="61"/>
        <v>699.49400000000003</v>
      </c>
      <c r="F216" s="25">
        <f t="shared" si="62"/>
        <v>4196.9639999999999</v>
      </c>
    </row>
    <row r="217" spans="1:6">
      <c r="A217" s="18"/>
      <c r="B217" s="23" t="s">
        <v>206</v>
      </c>
      <c r="C217" s="27" t="s">
        <v>148</v>
      </c>
      <c r="D217" s="58">
        <v>4049.93</v>
      </c>
      <c r="E217" s="24">
        <f t="shared" si="61"/>
        <v>809.98599999999999</v>
      </c>
      <c r="F217" s="25">
        <f t="shared" si="62"/>
        <v>4859.9160000000002</v>
      </c>
    </row>
    <row r="218" spans="1:6">
      <c r="A218" s="18"/>
      <c r="B218" s="23" t="s">
        <v>207</v>
      </c>
      <c r="C218" s="27" t="s">
        <v>148</v>
      </c>
      <c r="D218" s="58">
        <v>4508.8999999999996</v>
      </c>
      <c r="E218" s="24">
        <f t="shared" si="61"/>
        <v>901.78</v>
      </c>
      <c r="F218" s="25">
        <f t="shared" si="62"/>
        <v>5410.6799999999994</v>
      </c>
    </row>
    <row r="219" spans="1:6">
      <c r="A219" s="18">
        <v>37</v>
      </c>
      <c r="B219" s="52" t="s">
        <v>208</v>
      </c>
      <c r="C219" s="27"/>
      <c r="D219" s="58"/>
      <c r="E219" s="26"/>
      <c r="F219" s="31"/>
    </row>
    <row r="220" spans="1:6">
      <c r="A220" s="18"/>
      <c r="B220" s="23" t="s">
        <v>209</v>
      </c>
      <c r="C220" s="27"/>
      <c r="D220" s="58"/>
      <c r="E220" s="26"/>
      <c r="F220" s="31"/>
    </row>
    <row r="221" spans="1:6">
      <c r="A221" s="18"/>
      <c r="B221" s="23" t="s">
        <v>210</v>
      </c>
      <c r="C221" s="27" t="s">
        <v>211</v>
      </c>
      <c r="D221" s="58">
        <v>147780.73000000001</v>
      </c>
      <c r="E221" s="24">
        <f t="shared" ref="E221:E222" si="63">D221*0.2</f>
        <v>29556.146000000004</v>
      </c>
      <c r="F221" s="25">
        <f t="shared" ref="F221:F222" si="64">D221+E221</f>
        <v>177336.87600000002</v>
      </c>
    </row>
    <row r="222" spans="1:6">
      <c r="A222" s="18"/>
      <c r="B222" s="23" t="s">
        <v>212</v>
      </c>
      <c r="C222" s="27" t="s">
        <v>211</v>
      </c>
      <c r="D222" s="58">
        <v>183326.87</v>
      </c>
      <c r="E222" s="24">
        <f t="shared" si="63"/>
        <v>36665.374000000003</v>
      </c>
      <c r="F222" s="25">
        <f t="shared" si="64"/>
        <v>219992.24400000001</v>
      </c>
    </row>
    <row r="223" spans="1:6">
      <c r="A223" s="18">
        <v>38</v>
      </c>
      <c r="B223" s="52" t="s">
        <v>213</v>
      </c>
      <c r="C223" s="27"/>
      <c r="D223" s="58"/>
      <c r="E223" s="26"/>
      <c r="F223" s="31"/>
    </row>
    <row r="224" spans="1:6">
      <c r="A224" s="18"/>
      <c r="B224" s="52" t="s">
        <v>214</v>
      </c>
      <c r="C224" s="27"/>
      <c r="D224" s="58"/>
      <c r="E224" s="26"/>
      <c r="F224" s="31"/>
    </row>
    <row r="225" spans="1:6">
      <c r="A225" s="18"/>
      <c r="B225" s="23" t="s">
        <v>215</v>
      </c>
      <c r="C225" s="27" t="s">
        <v>99</v>
      </c>
      <c r="D225" s="58">
        <v>8283.07</v>
      </c>
      <c r="E225" s="24">
        <f t="shared" ref="E225:E231" si="65">D225*0.2</f>
        <v>1656.614</v>
      </c>
      <c r="F225" s="25">
        <f t="shared" ref="F225:F231" si="66">D225+E225</f>
        <v>9939.6839999999993</v>
      </c>
    </row>
    <row r="226" spans="1:6">
      <c r="A226" s="18"/>
      <c r="B226" s="23" t="s">
        <v>216</v>
      </c>
      <c r="C226" s="27" t="s">
        <v>99</v>
      </c>
      <c r="D226" s="58">
        <v>8325.2199999999993</v>
      </c>
      <c r="E226" s="24">
        <f t="shared" si="65"/>
        <v>1665.0439999999999</v>
      </c>
      <c r="F226" s="25">
        <f t="shared" si="66"/>
        <v>9990.2639999999992</v>
      </c>
    </row>
    <row r="227" spans="1:6">
      <c r="A227" s="18"/>
      <c r="B227" s="23" t="s">
        <v>159</v>
      </c>
      <c r="C227" s="27" t="s">
        <v>99</v>
      </c>
      <c r="D227" s="58">
        <v>8365.11</v>
      </c>
      <c r="E227" s="24">
        <f t="shared" si="65"/>
        <v>1673.0220000000002</v>
      </c>
      <c r="F227" s="25">
        <f t="shared" si="66"/>
        <v>10038.132000000001</v>
      </c>
    </row>
    <row r="228" spans="1:6">
      <c r="A228" s="18"/>
      <c r="B228" s="23" t="s">
        <v>126</v>
      </c>
      <c r="C228" s="27" t="s">
        <v>99</v>
      </c>
      <c r="D228" s="58">
        <v>9303.2099999999991</v>
      </c>
      <c r="E228" s="24">
        <f t="shared" si="65"/>
        <v>1860.6419999999998</v>
      </c>
      <c r="F228" s="25">
        <f t="shared" si="66"/>
        <v>11163.851999999999</v>
      </c>
    </row>
    <row r="229" spans="1:6">
      <c r="A229" s="18"/>
      <c r="B229" s="23" t="s">
        <v>160</v>
      </c>
      <c r="C229" s="27" t="s">
        <v>99</v>
      </c>
      <c r="D229" s="58">
        <v>10445.33</v>
      </c>
      <c r="E229" s="24">
        <f t="shared" si="65"/>
        <v>2089.0660000000003</v>
      </c>
      <c r="F229" s="25">
        <f t="shared" si="66"/>
        <v>12534.396000000001</v>
      </c>
    </row>
    <row r="230" spans="1:6">
      <c r="A230" s="18"/>
      <c r="B230" s="23" t="s">
        <v>161</v>
      </c>
      <c r="C230" s="27" t="s">
        <v>99</v>
      </c>
      <c r="D230" s="58">
        <v>11343.48</v>
      </c>
      <c r="E230" s="24">
        <f t="shared" si="65"/>
        <v>2268.6959999999999</v>
      </c>
      <c r="F230" s="25">
        <f t="shared" si="66"/>
        <v>13612.175999999999</v>
      </c>
    </row>
    <row r="231" spans="1:6">
      <c r="A231" s="18"/>
      <c r="B231" s="23" t="s">
        <v>186</v>
      </c>
      <c r="C231" s="27" t="s">
        <v>99</v>
      </c>
      <c r="D231" s="58">
        <v>13179.75</v>
      </c>
      <c r="E231" s="24">
        <f t="shared" si="65"/>
        <v>2635.9500000000003</v>
      </c>
      <c r="F231" s="25">
        <f t="shared" si="66"/>
        <v>15815.7</v>
      </c>
    </row>
    <row r="232" spans="1:6">
      <c r="A232" s="18">
        <v>39</v>
      </c>
      <c r="B232" s="52" t="s">
        <v>217</v>
      </c>
      <c r="C232" s="27"/>
      <c r="D232" s="58"/>
      <c r="E232" s="26"/>
      <c r="F232" s="31"/>
    </row>
    <row r="233" spans="1:6">
      <c r="A233" s="18"/>
      <c r="B233" s="52" t="s">
        <v>218</v>
      </c>
      <c r="C233" s="27"/>
      <c r="D233" s="58"/>
      <c r="E233" s="26"/>
      <c r="F233" s="31"/>
    </row>
    <row r="234" spans="1:6">
      <c r="A234" s="18"/>
      <c r="B234" s="23" t="s">
        <v>219</v>
      </c>
      <c r="C234" s="27"/>
      <c r="D234" s="58"/>
      <c r="E234" s="26"/>
      <c r="F234" s="31"/>
    </row>
    <row r="235" spans="1:6">
      <c r="A235" s="18"/>
      <c r="B235" s="23" t="s">
        <v>220</v>
      </c>
      <c r="C235" s="27" t="s">
        <v>99</v>
      </c>
      <c r="D235" s="58">
        <v>3033.02</v>
      </c>
      <c r="E235" s="24">
        <f t="shared" ref="E235:E241" si="67">D235*0.2</f>
        <v>606.60400000000004</v>
      </c>
      <c r="F235" s="25">
        <f t="shared" ref="F235:F241" si="68">D235+E235</f>
        <v>3639.6239999999998</v>
      </c>
    </row>
    <row r="236" spans="1:6">
      <c r="A236" s="18"/>
      <c r="B236" s="23" t="s">
        <v>216</v>
      </c>
      <c r="C236" s="27" t="s">
        <v>99</v>
      </c>
      <c r="D236" s="58">
        <v>3033.02</v>
      </c>
      <c r="E236" s="24">
        <f t="shared" si="67"/>
        <v>606.60400000000004</v>
      </c>
      <c r="F236" s="25">
        <f t="shared" si="68"/>
        <v>3639.6239999999998</v>
      </c>
    </row>
    <row r="237" spans="1:6">
      <c r="A237" s="18"/>
      <c r="B237" s="23" t="s">
        <v>159</v>
      </c>
      <c r="C237" s="27" t="s">
        <v>99</v>
      </c>
      <c r="D237" s="58">
        <v>3033.02</v>
      </c>
      <c r="E237" s="24">
        <f t="shared" si="67"/>
        <v>606.60400000000004</v>
      </c>
      <c r="F237" s="25">
        <f t="shared" si="68"/>
        <v>3639.6239999999998</v>
      </c>
    </row>
    <row r="238" spans="1:6">
      <c r="A238" s="18"/>
      <c r="B238" s="23" t="s">
        <v>126</v>
      </c>
      <c r="C238" s="27" t="s">
        <v>99</v>
      </c>
      <c r="D238" s="58">
        <v>3254.71</v>
      </c>
      <c r="E238" s="24">
        <f t="shared" si="67"/>
        <v>650.94200000000001</v>
      </c>
      <c r="F238" s="25">
        <f t="shared" si="68"/>
        <v>3905.652</v>
      </c>
    </row>
    <row r="239" spans="1:6">
      <c r="A239" s="18"/>
      <c r="B239" s="23" t="s">
        <v>160</v>
      </c>
      <c r="C239" s="27" t="s">
        <v>99</v>
      </c>
      <c r="D239" s="58">
        <v>3259.43</v>
      </c>
      <c r="E239" s="24">
        <f t="shared" si="67"/>
        <v>651.88599999999997</v>
      </c>
      <c r="F239" s="25">
        <f t="shared" si="68"/>
        <v>3911.3159999999998</v>
      </c>
    </row>
    <row r="240" spans="1:6">
      <c r="A240" s="18"/>
      <c r="B240" s="23" t="s">
        <v>161</v>
      </c>
      <c r="C240" s="27" t="s">
        <v>99</v>
      </c>
      <c r="D240" s="58">
        <v>3327.85</v>
      </c>
      <c r="E240" s="24">
        <f t="shared" si="67"/>
        <v>665.57</v>
      </c>
      <c r="F240" s="25">
        <f t="shared" si="68"/>
        <v>3993.42</v>
      </c>
    </row>
    <row r="241" spans="1:6">
      <c r="A241" s="18"/>
      <c r="B241" s="23" t="s">
        <v>186</v>
      </c>
      <c r="C241" s="27" t="s">
        <v>99</v>
      </c>
      <c r="D241" s="58">
        <v>3863.21</v>
      </c>
      <c r="E241" s="24">
        <f t="shared" si="67"/>
        <v>772.64200000000005</v>
      </c>
      <c r="F241" s="25">
        <f t="shared" si="68"/>
        <v>4635.8519999999999</v>
      </c>
    </row>
    <row r="242" spans="1:6">
      <c r="A242" s="18">
        <v>40</v>
      </c>
      <c r="B242" s="23" t="s">
        <v>221</v>
      </c>
      <c r="C242" s="27"/>
      <c r="D242" s="58"/>
      <c r="E242" s="26"/>
      <c r="F242" s="31"/>
    </row>
    <row r="243" spans="1:6">
      <c r="A243" s="18"/>
      <c r="B243" s="23" t="s">
        <v>222</v>
      </c>
      <c r="C243" s="27" t="s">
        <v>223</v>
      </c>
      <c r="D243" s="58">
        <v>205.39</v>
      </c>
      <c r="E243" s="24">
        <f>D243*0.2</f>
        <v>41.078000000000003</v>
      </c>
      <c r="F243" s="25">
        <f t="shared" ref="F243" si="69">D243+E243</f>
        <v>246.46799999999999</v>
      </c>
    </row>
    <row r="244" spans="1:6">
      <c r="A244" s="18">
        <v>41</v>
      </c>
      <c r="B244" s="23" t="s">
        <v>224</v>
      </c>
      <c r="C244" s="27"/>
      <c r="D244" s="58"/>
      <c r="E244" s="26"/>
      <c r="F244" s="31"/>
    </row>
    <row r="245" spans="1:6">
      <c r="A245" s="18"/>
      <c r="B245" s="23" t="s">
        <v>225</v>
      </c>
      <c r="C245" s="27"/>
      <c r="D245" s="58"/>
      <c r="E245" s="26"/>
      <c r="F245" s="31"/>
    </row>
    <row r="246" spans="1:6">
      <c r="A246" s="18"/>
      <c r="B246" s="23" t="s">
        <v>226</v>
      </c>
      <c r="C246" s="27" t="s">
        <v>48</v>
      </c>
      <c r="D246" s="58">
        <v>3555.29</v>
      </c>
      <c r="E246" s="24">
        <f t="shared" ref="E246:E250" si="70">D246*0.2</f>
        <v>711.05799999999999</v>
      </c>
      <c r="F246" s="25">
        <f t="shared" ref="F246:F250" si="71">D246+E246</f>
        <v>4266.348</v>
      </c>
    </row>
    <row r="247" spans="1:6">
      <c r="A247" s="18"/>
      <c r="B247" s="23" t="s">
        <v>51</v>
      </c>
      <c r="C247" s="27" t="s">
        <v>48</v>
      </c>
      <c r="D247" s="58">
        <v>3752.8</v>
      </c>
      <c r="E247" s="24">
        <f t="shared" si="70"/>
        <v>750.56000000000006</v>
      </c>
      <c r="F247" s="25">
        <f t="shared" si="71"/>
        <v>4503.3600000000006</v>
      </c>
    </row>
    <row r="248" spans="1:6">
      <c r="A248" s="18"/>
      <c r="B248" s="23" t="s">
        <v>71</v>
      </c>
      <c r="C248" s="27" t="s">
        <v>48</v>
      </c>
      <c r="D248" s="58">
        <v>3950.32</v>
      </c>
      <c r="E248" s="24">
        <f t="shared" si="70"/>
        <v>790.06400000000008</v>
      </c>
      <c r="F248" s="25">
        <f t="shared" si="71"/>
        <v>4740.384</v>
      </c>
    </row>
    <row r="249" spans="1:6">
      <c r="A249" s="18"/>
      <c r="B249" s="23" t="s">
        <v>72</v>
      </c>
      <c r="C249" s="27" t="s">
        <v>48</v>
      </c>
      <c r="D249" s="58">
        <v>4147.83</v>
      </c>
      <c r="E249" s="24">
        <f t="shared" si="70"/>
        <v>829.56600000000003</v>
      </c>
      <c r="F249" s="25">
        <f t="shared" si="71"/>
        <v>4977.3959999999997</v>
      </c>
    </row>
    <row r="250" spans="1:6">
      <c r="A250" s="18"/>
      <c r="B250" s="23" t="s">
        <v>227</v>
      </c>
      <c r="C250" s="27" t="s">
        <v>48</v>
      </c>
      <c r="D250" s="58">
        <v>4542.87</v>
      </c>
      <c r="E250" s="24">
        <f t="shared" si="70"/>
        <v>908.57400000000007</v>
      </c>
      <c r="F250" s="25">
        <f t="shared" si="71"/>
        <v>5451.4439999999995</v>
      </c>
    </row>
    <row r="251" spans="1:6">
      <c r="A251" s="67">
        <v>42</v>
      </c>
      <c r="B251" s="71" t="s">
        <v>228</v>
      </c>
      <c r="C251" s="69"/>
      <c r="D251" s="70"/>
      <c r="E251" s="26"/>
      <c r="F251" s="31"/>
    </row>
    <row r="252" spans="1:6">
      <c r="A252" s="67"/>
      <c r="B252" s="71" t="s">
        <v>229</v>
      </c>
      <c r="C252" s="69" t="s">
        <v>148</v>
      </c>
      <c r="D252" s="70">
        <v>207.12</v>
      </c>
      <c r="E252" s="24">
        <f t="shared" ref="E252:E255" si="72">D252*0.2</f>
        <v>41.424000000000007</v>
      </c>
      <c r="F252" s="25">
        <f t="shared" ref="F252:F255" si="73">D252+E252</f>
        <v>248.54400000000001</v>
      </c>
    </row>
    <row r="253" spans="1:6">
      <c r="A253" s="67"/>
      <c r="B253" s="71" t="s">
        <v>230</v>
      </c>
      <c r="C253" s="69" t="s">
        <v>148</v>
      </c>
      <c r="D253" s="70">
        <v>291.51</v>
      </c>
      <c r="E253" s="24">
        <f t="shared" si="72"/>
        <v>58.302</v>
      </c>
      <c r="F253" s="25">
        <f t="shared" si="73"/>
        <v>349.81200000000001</v>
      </c>
    </row>
    <row r="254" spans="1:6">
      <c r="A254" s="67"/>
      <c r="B254" s="71" t="s">
        <v>231</v>
      </c>
      <c r="C254" s="69" t="s">
        <v>148</v>
      </c>
      <c r="D254" s="70">
        <v>361.33</v>
      </c>
      <c r="E254" s="24">
        <f t="shared" si="72"/>
        <v>72.266000000000005</v>
      </c>
      <c r="F254" s="25">
        <f t="shared" si="73"/>
        <v>433.596</v>
      </c>
    </row>
    <row r="255" spans="1:6">
      <c r="A255" s="67"/>
      <c r="B255" s="72" t="s">
        <v>232</v>
      </c>
      <c r="C255" s="69" t="s">
        <v>148</v>
      </c>
      <c r="D255" s="70">
        <v>506.17</v>
      </c>
      <c r="E255" s="24">
        <f t="shared" si="72"/>
        <v>101.23400000000001</v>
      </c>
      <c r="F255" s="25">
        <f t="shared" si="73"/>
        <v>607.404</v>
      </c>
    </row>
    <row r="256" spans="1:6">
      <c r="A256" s="67">
        <v>43</v>
      </c>
      <c r="B256" s="71" t="s">
        <v>233</v>
      </c>
      <c r="C256" s="69"/>
      <c r="D256" s="70"/>
      <c r="E256" s="26"/>
      <c r="F256" s="31"/>
    </row>
    <row r="257" spans="1:6">
      <c r="A257" s="67"/>
      <c r="B257" s="71" t="s">
        <v>234</v>
      </c>
      <c r="C257" s="69" t="s">
        <v>235</v>
      </c>
      <c r="D257" s="70">
        <v>617.71</v>
      </c>
      <c r="E257" s="24">
        <f t="shared" ref="E257:E258" si="74">D257*0.2</f>
        <v>123.54200000000002</v>
      </c>
      <c r="F257" s="25">
        <f t="shared" ref="F257:F258" si="75">D257+E257</f>
        <v>741.25200000000007</v>
      </c>
    </row>
    <row r="258" spans="1:6">
      <c r="A258" s="67"/>
      <c r="B258" s="71" t="s">
        <v>236</v>
      </c>
      <c r="C258" s="69" t="s">
        <v>235</v>
      </c>
      <c r="D258" s="70">
        <v>469.72</v>
      </c>
      <c r="E258" s="24">
        <f t="shared" si="74"/>
        <v>93.944000000000017</v>
      </c>
      <c r="F258" s="25">
        <f t="shared" si="75"/>
        <v>563.66399999999999</v>
      </c>
    </row>
    <row r="259" spans="1:6">
      <c r="A259" s="67">
        <v>44</v>
      </c>
      <c r="B259" s="71" t="s">
        <v>237</v>
      </c>
      <c r="C259" s="69"/>
      <c r="D259" s="70"/>
      <c r="E259" s="26"/>
      <c r="F259" s="31"/>
    </row>
    <row r="260" spans="1:6">
      <c r="A260" s="67"/>
      <c r="B260" s="71" t="s">
        <v>238</v>
      </c>
      <c r="C260" s="69" t="s">
        <v>239</v>
      </c>
      <c r="D260" s="70">
        <v>18411.580000000002</v>
      </c>
      <c r="E260" s="24">
        <f>D260*0.2</f>
        <v>3682.3160000000007</v>
      </c>
      <c r="F260" s="25">
        <f>D260+E260</f>
        <v>22093.896000000001</v>
      </c>
    </row>
    <row r="261" spans="1:6">
      <c r="A261" s="67">
        <v>45</v>
      </c>
      <c r="B261" s="71" t="s">
        <v>240</v>
      </c>
      <c r="C261" s="69"/>
      <c r="D261" s="70"/>
      <c r="E261" s="26"/>
      <c r="F261" s="31"/>
    </row>
    <row r="262" spans="1:6">
      <c r="A262" s="18"/>
      <c r="B262" s="23" t="s">
        <v>241</v>
      </c>
      <c r="C262" s="27"/>
      <c r="D262" s="58"/>
      <c r="E262" s="26"/>
      <c r="F262" s="31"/>
    </row>
    <row r="263" spans="1:6">
      <c r="A263" s="18"/>
      <c r="B263" s="23" t="s">
        <v>242</v>
      </c>
      <c r="C263" s="27" t="s">
        <v>148</v>
      </c>
      <c r="D263" s="58">
        <v>126.73</v>
      </c>
      <c r="E263" s="24">
        <f t="shared" ref="E263:E266" si="76">D263*0.2</f>
        <v>25.346000000000004</v>
      </c>
      <c r="F263" s="25">
        <f t="shared" ref="F263:F266" si="77">D263+E263</f>
        <v>152.07600000000002</v>
      </c>
    </row>
    <row r="264" spans="1:6">
      <c r="A264" s="18"/>
      <c r="B264" s="23" t="s">
        <v>243</v>
      </c>
      <c r="C264" s="27" t="s">
        <v>148</v>
      </c>
      <c r="D264" s="58">
        <v>133.06</v>
      </c>
      <c r="E264" s="24">
        <f t="shared" si="76"/>
        <v>26.612000000000002</v>
      </c>
      <c r="F264" s="25">
        <f t="shared" si="77"/>
        <v>159.672</v>
      </c>
    </row>
    <row r="265" spans="1:6">
      <c r="A265" s="18"/>
      <c r="B265" s="23" t="s">
        <v>244</v>
      </c>
      <c r="C265" s="27" t="s">
        <v>148</v>
      </c>
      <c r="D265" s="58">
        <v>196.41</v>
      </c>
      <c r="E265" s="24">
        <f t="shared" si="76"/>
        <v>39.282000000000004</v>
      </c>
      <c r="F265" s="25">
        <f t="shared" si="77"/>
        <v>235.69200000000001</v>
      </c>
    </row>
    <row r="266" spans="1:6">
      <c r="A266" s="18"/>
      <c r="B266" s="23" t="s">
        <v>245</v>
      </c>
      <c r="C266" s="27" t="s">
        <v>148</v>
      </c>
      <c r="D266" s="58">
        <v>213.33</v>
      </c>
      <c r="E266" s="24">
        <f t="shared" si="76"/>
        <v>42.666000000000004</v>
      </c>
      <c r="F266" s="25">
        <f t="shared" si="77"/>
        <v>255.99600000000001</v>
      </c>
    </row>
    <row r="267" spans="1:6">
      <c r="A267" s="18"/>
      <c r="B267" s="23" t="s">
        <v>246</v>
      </c>
      <c r="C267" s="27"/>
      <c r="D267" s="58"/>
      <c r="E267" s="73"/>
      <c r="F267" s="31"/>
    </row>
    <row r="268" spans="1:6">
      <c r="A268" s="18"/>
      <c r="B268" s="23" t="s">
        <v>242</v>
      </c>
      <c r="C268" s="27" t="s">
        <v>148</v>
      </c>
      <c r="D268" s="58">
        <v>158.41999999999999</v>
      </c>
      <c r="E268" s="24">
        <f t="shared" ref="E268:E271" si="78">D268*0.2</f>
        <v>31.683999999999997</v>
      </c>
      <c r="F268" s="25">
        <f t="shared" ref="F268:F271" si="79">D268+E268</f>
        <v>190.10399999999998</v>
      </c>
    </row>
    <row r="269" spans="1:6">
      <c r="A269" s="18"/>
      <c r="B269" s="23" t="s">
        <v>243</v>
      </c>
      <c r="C269" s="27" t="s">
        <v>148</v>
      </c>
      <c r="D269" s="58">
        <v>179.52</v>
      </c>
      <c r="E269" s="24">
        <f t="shared" si="78"/>
        <v>35.904000000000003</v>
      </c>
      <c r="F269" s="25">
        <f t="shared" si="79"/>
        <v>215.42400000000001</v>
      </c>
    </row>
    <row r="270" spans="1:6">
      <c r="A270" s="18"/>
      <c r="B270" s="23" t="s">
        <v>244</v>
      </c>
      <c r="C270" s="27" t="s">
        <v>148</v>
      </c>
      <c r="D270" s="58">
        <v>234.45</v>
      </c>
      <c r="E270" s="24">
        <f t="shared" si="78"/>
        <v>46.89</v>
      </c>
      <c r="F270" s="25">
        <f t="shared" si="79"/>
        <v>281.33999999999997</v>
      </c>
    </row>
    <row r="271" spans="1:6">
      <c r="A271" s="18"/>
      <c r="B271" s="23" t="s">
        <v>245</v>
      </c>
      <c r="C271" s="27" t="s">
        <v>148</v>
      </c>
      <c r="D271" s="58">
        <v>272.45999999999998</v>
      </c>
      <c r="E271" s="24">
        <f t="shared" si="78"/>
        <v>54.491999999999997</v>
      </c>
      <c r="F271" s="25">
        <f t="shared" si="79"/>
        <v>326.952</v>
      </c>
    </row>
    <row r="272" spans="1:6">
      <c r="A272" s="18">
        <v>46</v>
      </c>
      <c r="B272" s="23" t="s">
        <v>247</v>
      </c>
      <c r="C272" s="27"/>
      <c r="D272" s="58"/>
      <c r="E272" s="26"/>
      <c r="F272" s="31"/>
    </row>
    <row r="273" spans="1:6">
      <c r="A273" s="18"/>
      <c r="B273" s="23" t="s">
        <v>248</v>
      </c>
      <c r="C273" s="27" t="s">
        <v>148</v>
      </c>
      <c r="D273" s="58">
        <v>113.26</v>
      </c>
      <c r="E273" s="24">
        <f>D273*0.2</f>
        <v>22.652000000000001</v>
      </c>
      <c r="F273" s="25">
        <f>D273+E273</f>
        <v>135.91200000000001</v>
      </c>
    </row>
    <row r="274" spans="1:6">
      <c r="A274" s="55">
        <v>47</v>
      </c>
      <c r="B274" s="65" t="s">
        <v>249</v>
      </c>
      <c r="C274" s="57"/>
      <c r="D274" s="58"/>
      <c r="E274" s="26"/>
      <c r="F274" s="31"/>
    </row>
    <row r="275" spans="1:6">
      <c r="A275" s="55"/>
      <c r="B275" s="65" t="s">
        <v>250</v>
      </c>
      <c r="C275" s="57"/>
      <c r="D275" s="58"/>
      <c r="E275" s="26"/>
      <c r="F275" s="31"/>
    </row>
    <row r="276" spans="1:6">
      <c r="A276" s="55"/>
      <c r="B276" s="65" t="s">
        <v>251</v>
      </c>
      <c r="C276" s="57"/>
      <c r="D276" s="58"/>
      <c r="E276" s="26"/>
      <c r="F276" s="31"/>
    </row>
    <row r="277" spans="1:6">
      <c r="A277" s="55"/>
      <c r="B277" s="74" t="s">
        <v>62</v>
      </c>
      <c r="C277" s="66" t="s">
        <v>48</v>
      </c>
      <c r="D277" s="58">
        <v>746.17</v>
      </c>
      <c r="E277" s="24">
        <f t="shared" ref="E277:E281" si="80">D277*0.2</f>
        <v>149.23400000000001</v>
      </c>
      <c r="F277" s="25">
        <f t="shared" ref="F277:F281" si="81">D277+E277</f>
        <v>895.404</v>
      </c>
    </row>
    <row r="278" spans="1:6">
      <c r="A278" s="55"/>
      <c r="B278" s="74" t="s">
        <v>252</v>
      </c>
      <c r="C278" s="66" t="s">
        <v>48</v>
      </c>
      <c r="D278" s="58">
        <v>839.44</v>
      </c>
      <c r="E278" s="24">
        <f t="shared" si="80"/>
        <v>167.88800000000003</v>
      </c>
      <c r="F278" s="25">
        <f t="shared" si="81"/>
        <v>1007.3280000000001</v>
      </c>
    </row>
    <row r="279" spans="1:6">
      <c r="A279" s="55"/>
      <c r="B279" s="74" t="s">
        <v>253</v>
      </c>
      <c r="C279" s="66" t="s">
        <v>48</v>
      </c>
      <c r="D279" s="58">
        <v>895.4</v>
      </c>
      <c r="E279" s="24">
        <f t="shared" si="80"/>
        <v>179.08</v>
      </c>
      <c r="F279" s="25">
        <f t="shared" si="81"/>
        <v>1074.48</v>
      </c>
    </row>
    <row r="280" spans="1:6">
      <c r="A280" s="55"/>
      <c r="B280" s="74" t="s">
        <v>254</v>
      </c>
      <c r="C280" s="66" t="s">
        <v>48</v>
      </c>
      <c r="D280" s="58">
        <v>951.36</v>
      </c>
      <c r="E280" s="24">
        <f t="shared" si="80"/>
        <v>190.27200000000002</v>
      </c>
      <c r="F280" s="25">
        <f t="shared" si="81"/>
        <v>1141.6320000000001</v>
      </c>
    </row>
    <row r="281" spans="1:6">
      <c r="A281" s="55"/>
      <c r="B281" s="74" t="s">
        <v>255</v>
      </c>
      <c r="C281" s="66" t="s">
        <v>48</v>
      </c>
      <c r="D281" s="58">
        <v>1025.98</v>
      </c>
      <c r="E281" s="24">
        <f t="shared" si="80"/>
        <v>205.19600000000003</v>
      </c>
      <c r="F281" s="25">
        <f t="shared" si="81"/>
        <v>1231.1759999999999</v>
      </c>
    </row>
    <row r="282" spans="1:6">
      <c r="A282" s="55"/>
      <c r="B282" s="65" t="s">
        <v>256</v>
      </c>
      <c r="C282" s="66"/>
      <c r="D282" s="58"/>
      <c r="E282" s="26"/>
      <c r="F282" s="31"/>
    </row>
    <row r="283" spans="1:6">
      <c r="A283" s="55"/>
      <c r="B283" s="74" t="s">
        <v>62</v>
      </c>
      <c r="C283" s="66" t="s">
        <v>48</v>
      </c>
      <c r="D283" s="58">
        <v>579.26</v>
      </c>
      <c r="E283" s="24">
        <f t="shared" ref="E283:E287" si="82">D283*0.2</f>
        <v>115.852</v>
      </c>
      <c r="F283" s="25">
        <f t="shared" ref="F283:F287" si="83">D283+E283</f>
        <v>695.11199999999997</v>
      </c>
    </row>
    <row r="284" spans="1:6">
      <c r="A284" s="55"/>
      <c r="B284" s="74" t="s">
        <v>252</v>
      </c>
      <c r="C284" s="66" t="s">
        <v>48</v>
      </c>
      <c r="D284" s="58">
        <v>652.9</v>
      </c>
      <c r="E284" s="24">
        <f t="shared" si="82"/>
        <v>130.58000000000001</v>
      </c>
      <c r="F284" s="25">
        <f t="shared" si="83"/>
        <v>783.48</v>
      </c>
    </row>
    <row r="285" spans="1:6">
      <c r="A285" s="55"/>
      <c r="B285" s="74" t="s">
        <v>253</v>
      </c>
      <c r="C285" s="66" t="s">
        <v>48</v>
      </c>
      <c r="D285" s="58">
        <v>708.85</v>
      </c>
      <c r="E285" s="24">
        <f t="shared" si="82"/>
        <v>141.77000000000001</v>
      </c>
      <c r="F285" s="25">
        <f t="shared" si="83"/>
        <v>850.62</v>
      </c>
    </row>
    <row r="286" spans="1:6">
      <c r="A286" s="55"/>
      <c r="B286" s="74" t="s">
        <v>254</v>
      </c>
      <c r="C286" s="66" t="s">
        <v>48</v>
      </c>
      <c r="D286" s="58">
        <v>746.17</v>
      </c>
      <c r="E286" s="24">
        <f t="shared" si="82"/>
        <v>149.23400000000001</v>
      </c>
      <c r="F286" s="25">
        <f t="shared" si="83"/>
        <v>895.404</v>
      </c>
    </row>
    <row r="287" spans="1:6" ht="13.8" thickBot="1">
      <c r="A287" s="76"/>
      <c r="B287" s="77" t="s">
        <v>255</v>
      </c>
      <c r="C287" s="78" t="s">
        <v>48</v>
      </c>
      <c r="D287" s="79">
        <v>802.13</v>
      </c>
      <c r="E287" s="35">
        <f t="shared" si="82"/>
        <v>160.42600000000002</v>
      </c>
      <c r="F287" s="25">
        <f t="shared" si="83"/>
        <v>962.55600000000004</v>
      </c>
    </row>
    <row r="288" spans="1:6">
      <c r="A288" s="20"/>
      <c r="B288" s="30"/>
      <c r="C288" s="80"/>
      <c r="D288" s="81"/>
    </row>
    <row r="289" spans="1:5">
      <c r="A289" s="20"/>
      <c r="B289" s="30"/>
      <c r="C289" s="80"/>
      <c r="D289" s="81"/>
    </row>
    <row r="290" spans="1:5" ht="13.8">
      <c r="A290" s="20"/>
      <c r="B290" s="82" t="s">
        <v>257</v>
      </c>
      <c r="D290" s="82" t="s">
        <v>258</v>
      </c>
      <c r="E290" s="83"/>
    </row>
    <row r="291" spans="1:5" ht="13.8">
      <c r="A291" s="20"/>
      <c r="B291" s="83"/>
      <c r="D291" s="83"/>
      <c r="E291" s="83"/>
    </row>
    <row r="292" spans="1:5" ht="13.8">
      <c r="B292" s="82" t="s">
        <v>259</v>
      </c>
      <c r="D292" s="83" t="s">
        <v>260</v>
      </c>
      <c r="E292" s="83"/>
    </row>
    <row r="293" spans="1:5" ht="13.8">
      <c r="B293" s="84"/>
      <c r="D293" s="85"/>
    </row>
    <row r="294" spans="1:5" ht="13.8">
      <c r="B294" s="86" t="s">
        <v>261</v>
      </c>
      <c r="D294" s="86" t="s">
        <v>262</v>
      </c>
    </row>
  </sheetData>
  <pageMargins left="0.98425196850393704" right="0" top="0.39370078740157483" bottom="0.39370078740157483" header="0.27559055118110237" footer="0.27559055118110237"/>
  <pageSetup paperSize="9" orientation="portrait" horizontalDpi="36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F15" sqref="F15"/>
    </sheetView>
  </sheetViews>
  <sheetFormatPr defaultRowHeight="13.2"/>
  <cols>
    <col min="1" max="1" width="6.44140625" customWidth="1"/>
    <col min="2" max="2" width="33.33203125" customWidth="1"/>
    <col min="3" max="3" width="5.44140625" customWidth="1"/>
    <col min="4" max="4" width="8.33203125" customWidth="1"/>
    <col min="5" max="5" width="8.5546875" customWidth="1"/>
    <col min="6" max="6" width="19.44140625" customWidth="1"/>
  </cols>
  <sheetData>
    <row r="1" spans="1:6" ht="13.8">
      <c r="A1" s="2"/>
      <c r="B1" s="107"/>
      <c r="C1" s="107"/>
      <c r="D1" s="107"/>
      <c r="E1" s="107"/>
    </row>
    <row r="2" spans="1:6" ht="13.8">
      <c r="A2" s="2"/>
      <c r="B2" s="107"/>
      <c r="C2" s="107"/>
      <c r="D2" s="107"/>
      <c r="E2" s="107"/>
    </row>
    <row r="3" spans="1:6" ht="13.8">
      <c r="A3" s="2"/>
      <c r="B3" s="107"/>
      <c r="C3" s="107"/>
      <c r="D3" s="107"/>
      <c r="E3" s="107"/>
    </row>
    <row r="4" spans="1:6" ht="13.8">
      <c r="A4" s="3" t="s">
        <v>895</v>
      </c>
      <c r="B4" s="4"/>
      <c r="C4" s="3"/>
      <c r="D4" s="3"/>
      <c r="E4" s="3"/>
      <c r="F4" s="4"/>
    </row>
    <row r="5" spans="1:6" ht="13.8">
      <c r="A5" s="3"/>
      <c r="B5" s="1"/>
      <c r="C5" s="1"/>
      <c r="D5" s="1"/>
      <c r="E5" s="1"/>
      <c r="F5" s="1"/>
    </row>
    <row r="6" spans="1:6" ht="15.6">
      <c r="A6" s="402" t="s">
        <v>896</v>
      </c>
      <c r="C6" s="1"/>
      <c r="D6" s="1"/>
      <c r="E6" s="1"/>
      <c r="F6" s="1"/>
    </row>
    <row r="7" spans="1:6">
      <c r="A7" s="2"/>
      <c r="B7" s="545" t="s">
        <v>897</v>
      </c>
      <c r="C7" s="545"/>
      <c r="D7" s="545"/>
      <c r="E7" s="545"/>
    </row>
    <row r="8" spans="1:6" ht="13.8" thickBot="1">
      <c r="C8" s="553" t="s">
        <v>1037</v>
      </c>
      <c r="D8" s="553"/>
      <c r="E8" s="553"/>
      <c r="F8" s="553"/>
    </row>
    <row r="9" spans="1:6">
      <c r="A9" s="6"/>
      <c r="B9" s="7"/>
      <c r="C9" s="7"/>
      <c r="D9" s="324"/>
      <c r="E9" s="324"/>
      <c r="F9" s="324" t="s">
        <v>4</v>
      </c>
    </row>
    <row r="10" spans="1:6">
      <c r="A10" s="8" t="s">
        <v>6</v>
      </c>
      <c r="B10" s="9" t="s">
        <v>7</v>
      </c>
      <c r="C10" s="9" t="s">
        <v>8</v>
      </c>
      <c r="D10" s="22" t="s">
        <v>36</v>
      </c>
      <c r="E10" s="22" t="s">
        <v>14</v>
      </c>
      <c r="F10" s="403" t="s">
        <v>10</v>
      </c>
    </row>
    <row r="11" spans="1:6">
      <c r="A11" s="8" t="s">
        <v>11</v>
      </c>
      <c r="B11" s="9" t="s">
        <v>12</v>
      </c>
      <c r="C11" s="9" t="s">
        <v>13</v>
      </c>
      <c r="D11" s="22" t="s">
        <v>14</v>
      </c>
      <c r="E11" s="404">
        <v>0.2</v>
      </c>
      <c r="F11" s="22" t="s">
        <v>14</v>
      </c>
    </row>
    <row r="12" spans="1:6" ht="13.8" thickBot="1">
      <c r="A12" s="8"/>
      <c r="B12" s="9"/>
      <c r="C12" s="9"/>
      <c r="D12" s="22" t="s">
        <v>9</v>
      </c>
      <c r="E12" s="22" t="s">
        <v>9</v>
      </c>
      <c r="F12" s="22" t="s">
        <v>9</v>
      </c>
    </row>
    <row r="13" spans="1:6" ht="14.4" thickTop="1" thickBot="1">
      <c r="A13" s="405">
        <v>1</v>
      </c>
      <c r="B13" s="120">
        <v>2</v>
      </c>
      <c r="C13" s="120">
        <v>3</v>
      </c>
      <c r="D13" s="120">
        <v>5</v>
      </c>
      <c r="E13" s="120">
        <v>5</v>
      </c>
      <c r="F13" s="406">
        <v>7</v>
      </c>
    </row>
    <row r="14" spans="1:6">
      <c r="A14" s="6"/>
      <c r="B14" s="123"/>
      <c r="C14" s="17"/>
      <c r="D14" s="407"/>
      <c r="E14" s="407"/>
      <c r="F14" s="380"/>
    </row>
    <row r="15" spans="1:6">
      <c r="A15" s="8">
        <v>1</v>
      </c>
      <c r="B15" s="121" t="s">
        <v>898</v>
      </c>
      <c r="C15" s="21" t="s">
        <v>223</v>
      </c>
      <c r="D15" s="408">
        <v>3066.15</v>
      </c>
      <c r="E15" s="408">
        <v>613.23</v>
      </c>
      <c r="F15" s="22">
        <v>3679.38</v>
      </c>
    </row>
    <row r="16" spans="1:6">
      <c r="A16" s="8"/>
      <c r="B16" s="121" t="s">
        <v>899</v>
      </c>
      <c r="C16" s="21"/>
      <c r="D16" s="409"/>
      <c r="E16" s="409"/>
      <c r="F16" s="403"/>
    </row>
    <row r="17" spans="1:6" ht="13.8" thickBot="1">
      <c r="A17" s="327"/>
      <c r="B17" s="410"/>
      <c r="C17" s="139"/>
      <c r="D17" s="411"/>
      <c r="E17" s="411"/>
      <c r="F17" s="412"/>
    </row>
    <row r="18" spans="1:6" ht="0.75" customHeight="1">
      <c r="A18" s="8"/>
      <c r="B18" s="353"/>
      <c r="C18" s="21"/>
      <c r="D18" s="409"/>
      <c r="E18" s="409"/>
      <c r="F18" s="22"/>
    </row>
    <row r="19" spans="1:6" hidden="1">
      <c r="A19" s="8"/>
      <c r="B19" s="354"/>
      <c r="C19" s="21"/>
      <c r="D19" s="9"/>
      <c r="E19" s="9"/>
      <c r="F19" s="22"/>
    </row>
    <row r="20" spans="1:6" ht="13.8" hidden="1" thickBot="1">
      <c r="A20" s="327"/>
      <c r="B20" s="355"/>
      <c r="C20" s="139"/>
      <c r="D20" s="413"/>
      <c r="E20" s="413"/>
      <c r="F20" s="412"/>
    </row>
    <row r="21" spans="1:6" hidden="1">
      <c r="A21" s="116"/>
      <c r="B21" s="236"/>
      <c r="C21" s="9"/>
      <c r="D21" s="9"/>
      <c r="E21" s="9"/>
      <c r="F21" s="9"/>
    </row>
    <row r="22" spans="1:6" hidden="1">
      <c r="A22" s="116"/>
      <c r="B22" s="236"/>
      <c r="C22" s="9"/>
      <c r="D22" s="9"/>
      <c r="E22" s="9"/>
      <c r="F22" s="334"/>
    </row>
    <row r="23" spans="1:6" hidden="1">
      <c r="A23" s="116"/>
      <c r="B23" s="236"/>
      <c r="C23" s="9"/>
      <c r="D23" s="9"/>
      <c r="E23" s="9"/>
      <c r="F23" s="9"/>
    </row>
    <row r="24" spans="1:6" hidden="1">
      <c r="A24" s="116"/>
      <c r="B24" s="236"/>
      <c r="C24" s="9"/>
      <c r="D24" s="9"/>
      <c r="E24" s="9"/>
      <c r="F24" s="334"/>
    </row>
    <row r="25" spans="1:6" hidden="1">
      <c r="A25" s="116"/>
      <c r="B25" s="236"/>
      <c r="C25" s="9"/>
      <c r="D25" s="9"/>
      <c r="E25" s="9"/>
      <c r="F25" s="9"/>
    </row>
    <row r="26" spans="1:6" hidden="1">
      <c r="A26" s="116"/>
      <c r="B26" s="236"/>
      <c r="C26" s="9"/>
      <c r="D26" s="9"/>
      <c r="E26" s="9"/>
      <c r="F26" s="334"/>
    </row>
    <row r="27" spans="1:6" hidden="1">
      <c r="A27" s="116"/>
      <c r="B27" s="236"/>
      <c r="C27" s="334"/>
      <c r="D27" s="9"/>
      <c r="E27" s="9"/>
      <c r="F27" s="334"/>
    </row>
    <row r="28" spans="1:6" hidden="1">
      <c r="A28" s="116"/>
      <c r="B28" s="236"/>
      <c r="C28" s="9"/>
      <c r="D28" s="9"/>
      <c r="E28" s="9"/>
      <c r="F28" s="9"/>
    </row>
    <row r="29" spans="1:6" hidden="1">
      <c r="A29" s="116"/>
      <c r="B29" s="236"/>
      <c r="C29" s="9"/>
      <c r="D29" s="9"/>
      <c r="E29" s="9"/>
      <c r="F29" s="334"/>
    </row>
    <row r="30" spans="1:6" ht="13.8" hidden="1" thickBot="1">
      <c r="A30" s="335"/>
      <c r="B30" s="238"/>
      <c r="C30" s="336"/>
      <c r="D30" s="336"/>
      <c r="E30" s="336"/>
      <c r="F30" s="335"/>
    </row>
    <row r="31" spans="1:6">
      <c r="A31" s="30"/>
      <c r="B31" s="30"/>
      <c r="C31" s="20"/>
      <c r="D31" s="20"/>
      <c r="E31" s="20"/>
    </row>
    <row r="32" spans="1:6">
      <c r="A32" s="38"/>
    </row>
    <row r="36" spans="1:2">
      <c r="A36" s="39"/>
    </row>
    <row r="37" spans="1:2">
      <c r="A37" s="39"/>
      <c r="B37" s="38"/>
    </row>
  </sheetData>
  <mergeCells count="2">
    <mergeCell ref="B7:E7"/>
    <mergeCell ref="C8:F8"/>
  </mergeCells>
  <pageMargins left="0.98425196850393704" right="0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C2:F26"/>
  <sheetViews>
    <sheetView workbookViewId="0">
      <selection activeCell="E7" sqref="E7"/>
    </sheetView>
  </sheetViews>
  <sheetFormatPr defaultColWidth="9.109375" defaultRowHeight="13.8"/>
  <cols>
    <col min="1" max="2" width="9.109375" style="152"/>
    <col min="3" max="3" width="5.44140625" style="152" customWidth="1"/>
    <col min="4" max="4" width="22" style="152" customWidth="1"/>
    <col min="5" max="5" width="18.77734375" style="155" customWidth="1"/>
    <col min="6" max="16384" width="9.109375" style="152"/>
  </cols>
  <sheetData>
    <row r="2" spans="3:6">
      <c r="C2" s="154" t="s">
        <v>486</v>
      </c>
      <c r="D2" s="153"/>
    </row>
    <row r="3" spans="3:6">
      <c r="C3" s="153" t="s">
        <v>900</v>
      </c>
      <c r="D3" s="153"/>
    </row>
    <row r="4" spans="3:6">
      <c r="C4" s="153"/>
      <c r="D4" s="153"/>
    </row>
    <row r="5" spans="3:6">
      <c r="C5" s="153"/>
      <c r="D5" s="153"/>
    </row>
    <row r="6" spans="3:6">
      <c r="C6" s="289"/>
      <c r="D6" s="414" t="s">
        <v>39</v>
      </c>
      <c r="E6" s="415" t="s">
        <v>1022</v>
      </c>
      <c r="F6"/>
    </row>
    <row r="7" spans="3:6" s="304" customFormat="1">
      <c r="C7" s="302" t="s">
        <v>6</v>
      </c>
      <c r="D7" s="301"/>
      <c r="E7" s="416"/>
      <c r="F7" s="303"/>
    </row>
    <row r="8" spans="3:6" s="304" customFormat="1">
      <c r="C8" s="302" t="s">
        <v>11</v>
      </c>
      <c r="D8" s="302" t="s">
        <v>901</v>
      </c>
      <c r="E8" s="417" t="s">
        <v>491</v>
      </c>
      <c r="F8" s="303"/>
    </row>
    <row r="9" spans="3:6" s="304" customFormat="1">
      <c r="C9" s="418"/>
      <c r="D9" s="418"/>
      <c r="E9" s="419" t="s">
        <v>9</v>
      </c>
      <c r="F9" s="303"/>
    </row>
    <row r="10" spans="3:6" s="304" customFormat="1">
      <c r="C10" s="301"/>
      <c r="D10" s="301"/>
      <c r="E10" s="302"/>
      <c r="F10" s="303"/>
    </row>
    <row r="11" spans="3:6" s="304" customFormat="1">
      <c r="C11" s="302" t="s">
        <v>464</v>
      </c>
      <c r="D11" s="305" t="s">
        <v>620</v>
      </c>
      <c r="E11" s="420">
        <v>4.8499999999999996</v>
      </c>
      <c r="F11" s="303"/>
    </row>
    <row r="12" spans="3:6" s="304" customFormat="1">
      <c r="C12" s="301"/>
      <c r="D12" s="301" t="s">
        <v>1038</v>
      </c>
      <c r="E12" s="421"/>
      <c r="F12" s="303"/>
    </row>
    <row r="13" spans="3:6" s="304" customFormat="1">
      <c r="C13" s="301"/>
      <c r="E13" s="421"/>
      <c r="F13" s="303"/>
    </row>
    <row r="14" spans="3:6" s="304" customFormat="1">
      <c r="C14" s="302"/>
      <c r="D14" s="301"/>
      <c r="E14" s="421"/>
      <c r="F14" s="303"/>
    </row>
    <row r="15" spans="3:6">
      <c r="C15" s="294"/>
      <c r="D15" s="309"/>
      <c r="E15" s="422"/>
      <c r="F15" s="291"/>
    </row>
    <row r="16" spans="3:6">
      <c r="C16" s="294">
        <v>2</v>
      </c>
      <c r="D16" s="311" t="s">
        <v>623</v>
      </c>
      <c r="E16" s="423"/>
      <c r="F16" s="291"/>
    </row>
    <row r="17" spans="3:6">
      <c r="C17" s="295"/>
      <c r="D17" s="295" t="s">
        <v>624</v>
      </c>
      <c r="E17" s="422">
        <v>3066.15</v>
      </c>
      <c r="F17" s="291"/>
    </row>
    <row r="18" spans="3:6">
      <c r="C18" s="295"/>
      <c r="D18" s="295"/>
      <c r="E18" s="423"/>
      <c r="F18" s="291"/>
    </row>
    <row r="19" spans="3:6">
      <c r="C19" s="295"/>
      <c r="D19" s="294" t="s">
        <v>507</v>
      </c>
      <c r="E19" s="422">
        <f>E11+E15+E17</f>
        <v>3071</v>
      </c>
      <c r="F19" s="291"/>
    </row>
    <row r="20" spans="3:6">
      <c r="C20" s="295"/>
      <c r="D20" s="295"/>
      <c r="E20" s="423"/>
      <c r="F20" s="291"/>
    </row>
    <row r="21" spans="3:6">
      <c r="C21" s="295"/>
      <c r="D21" s="294" t="s">
        <v>14</v>
      </c>
      <c r="E21" s="423">
        <f>ROUND(E19*20/100,2)</f>
        <v>614.20000000000005</v>
      </c>
      <c r="F21" s="291"/>
    </row>
    <row r="22" spans="3:6">
      <c r="C22" s="295"/>
      <c r="D22" s="295"/>
      <c r="E22" s="423"/>
      <c r="F22" s="291"/>
    </row>
    <row r="23" spans="3:6">
      <c r="C23" s="295"/>
      <c r="D23" s="294" t="s">
        <v>508</v>
      </c>
      <c r="E23" s="422">
        <f>E19+E21</f>
        <v>3685.2</v>
      </c>
      <c r="F23" s="291"/>
    </row>
    <row r="24" spans="3:6">
      <c r="C24" s="299"/>
      <c r="D24" s="299"/>
      <c r="E24" s="424"/>
      <c r="F24" s="291"/>
    </row>
    <row r="25" spans="3:6">
      <c r="C25" s="291"/>
      <c r="D25" s="291"/>
      <c r="E25" s="425"/>
      <c r="F25" s="291"/>
    </row>
    <row r="26" spans="3:6">
      <c r="C26" s="291"/>
      <c r="D26" s="291"/>
      <c r="E26" s="425"/>
      <c r="F26" s="291"/>
    </row>
  </sheetData>
  <pageMargins left="0.59055118110236227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85"/>
  <sheetViews>
    <sheetView zoomScale="120" workbookViewId="0">
      <selection activeCell="K22" sqref="K22"/>
    </sheetView>
  </sheetViews>
  <sheetFormatPr defaultColWidth="9.109375" defaultRowHeight="13.2"/>
  <cols>
    <col min="1" max="1" width="5.44140625" style="29" customWidth="1"/>
    <col min="2" max="2" width="37.33203125" style="29" customWidth="1"/>
    <col min="3" max="3" width="7.6640625" style="29" customWidth="1"/>
    <col min="4" max="4" width="11.33203125" style="427" customWidth="1"/>
    <col min="5" max="5" width="11.109375" style="507" customWidth="1"/>
    <col min="6" max="6" width="9.5546875" style="507" bestFit="1" customWidth="1"/>
    <col min="7" max="7" width="10.21875" style="29" customWidth="1"/>
    <col min="8" max="16384" width="9.109375" style="29"/>
  </cols>
  <sheetData>
    <row r="1" spans="1:8">
      <c r="C1" s="426"/>
    </row>
    <row r="2" spans="1:8">
      <c r="A2" s="428" t="s">
        <v>902</v>
      </c>
      <c r="B2" s="429"/>
      <c r="C2" s="429"/>
    </row>
    <row r="3" spans="1:8">
      <c r="A3" s="428" t="s">
        <v>903</v>
      </c>
      <c r="B3" s="429"/>
      <c r="C3" s="428"/>
    </row>
    <row r="4" spans="1:8">
      <c r="A4" s="429" t="s">
        <v>2</v>
      </c>
      <c r="B4" s="428"/>
      <c r="C4" s="429"/>
    </row>
    <row r="5" spans="1:8">
      <c r="A5" s="429"/>
      <c r="B5" s="428"/>
      <c r="C5" s="429"/>
    </row>
    <row r="6" spans="1:8" ht="13.8" thickBot="1">
      <c r="C6" s="430"/>
      <c r="D6" s="510" t="s">
        <v>1037</v>
      </c>
    </row>
    <row r="7" spans="1:8">
      <c r="A7" s="431" t="s">
        <v>6</v>
      </c>
      <c r="B7" s="431" t="s">
        <v>40</v>
      </c>
      <c r="C7" s="431" t="s">
        <v>41</v>
      </c>
      <c r="D7" s="432"/>
      <c r="E7" s="511" t="s">
        <v>14</v>
      </c>
      <c r="F7" s="508" t="s">
        <v>4</v>
      </c>
    </row>
    <row r="8" spans="1:8">
      <c r="A8" s="433" t="s">
        <v>42</v>
      </c>
      <c r="B8" s="433" t="s">
        <v>43</v>
      </c>
      <c r="C8" s="433" t="s">
        <v>13</v>
      </c>
      <c r="D8" s="434" t="s">
        <v>266</v>
      </c>
      <c r="E8" s="442" t="s">
        <v>603</v>
      </c>
      <c r="F8" s="438" t="s">
        <v>44</v>
      </c>
    </row>
    <row r="9" spans="1:8">
      <c r="A9" s="433"/>
      <c r="B9" s="433"/>
      <c r="C9" s="433"/>
      <c r="D9" s="434" t="s">
        <v>478</v>
      </c>
      <c r="E9" s="442" t="s">
        <v>9</v>
      </c>
      <c r="F9" s="509" t="s">
        <v>904</v>
      </c>
    </row>
    <row r="10" spans="1:8" ht="13.8" thickBot="1">
      <c r="A10" s="436"/>
      <c r="B10" s="436"/>
      <c r="C10" s="436"/>
      <c r="D10" s="437" t="s">
        <v>9</v>
      </c>
      <c r="E10" s="455"/>
      <c r="F10" s="454" t="s">
        <v>9</v>
      </c>
    </row>
    <row r="11" spans="1:8">
      <c r="A11" s="67">
        <v>1</v>
      </c>
      <c r="B11" s="68" t="s">
        <v>905</v>
      </c>
      <c r="C11" s="67"/>
      <c r="D11" s="434"/>
      <c r="E11" s="442"/>
      <c r="F11" s="508"/>
    </row>
    <row r="12" spans="1:8">
      <c r="A12" s="67"/>
      <c r="B12" s="68" t="s">
        <v>906</v>
      </c>
      <c r="C12" s="67"/>
      <c r="D12" s="438"/>
      <c r="E12" s="442"/>
      <c r="F12" s="438"/>
    </row>
    <row r="13" spans="1:8">
      <c r="A13" s="67"/>
      <c r="B13" s="68" t="s">
        <v>907</v>
      </c>
      <c r="C13" s="67"/>
      <c r="D13" s="438"/>
      <c r="E13" s="442"/>
      <c r="F13" s="438"/>
    </row>
    <row r="14" spans="1:8">
      <c r="A14" s="67"/>
      <c r="B14" s="68" t="s">
        <v>908</v>
      </c>
      <c r="C14" s="67"/>
      <c r="D14" s="438"/>
      <c r="E14" s="442"/>
      <c r="F14" s="438"/>
    </row>
    <row r="15" spans="1:8">
      <c r="A15" s="439"/>
      <c r="B15" s="440" t="s">
        <v>909</v>
      </c>
      <c r="C15" s="441" t="s">
        <v>48</v>
      </c>
      <c r="D15" s="438">
        <v>1921.21</v>
      </c>
      <c r="E15" s="442">
        <v>384.24</v>
      </c>
      <c r="F15" s="438">
        <v>2305.4499999999998</v>
      </c>
      <c r="G15" s="443"/>
      <c r="H15" s="443"/>
    </row>
    <row r="16" spans="1:8">
      <c r="A16" s="439"/>
      <c r="B16" s="444" t="s">
        <v>50</v>
      </c>
      <c r="C16" s="441" t="s">
        <v>48</v>
      </c>
      <c r="D16" s="438">
        <v>2121.14</v>
      </c>
      <c r="E16" s="442">
        <v>424.23</v>
      </c>
      <c r="F16" s="438">
        <v>2545.37</v>
      </c>
      <c r="G16" s="443"/>
      <c r="H16" s="443"/>
    </row>
    <row r="17" spans="1:8">
      <c r="A17" s="439"/>
      <c r="B17" s="444" t="s">
        <v>51</v>
      </c>
      <c r="C17" s="441" t="s">
        <v>48</v>
      </c>
      <c r="D17" s="438">
        <v>2347.17</v>
      </c>
      <c r="E17" s="442">
        <v>469.43</v>
      </c>
      <c r="F17" s="438">
        <v>2816.6</v>
      </c>
      <c r="G17" s="443"/>
      <c r="H17" s="443"/>
    </row>
    <row r="18" spans="1:8">
      <c r="A18" s="67">
        <v>2</v>
      </c>
      <c r="B18" s="65" t="s">
        <v>97</v>
      </c>
      <c r="C18" s="27"/>
      <c r="D18" s="128"/>
      <c r="E18" s="445"/>
      <c r="F18" s="438"/>
      <c r="G18" s="443"/>
      <c r="H18" s="443"/>
    </row>
    <row r="19" spans="1:8">
      <c r="A19" s="67"/>
      <c r="B19" s="65" t="s">
        <v>98</v>
      </c>
      <c r="C19" s="27" t="s">
        <v>99</v>
      </c>
      <c r="D19" s="438">
        <v>364.86</v>
      </c>
      <c r="E19" s="445">
        <v>72.97</v>
      </c>
      <c r="F19" s="438">
        <v>437.83</v>
      </c>
      <c r="G19" s="443"/>
      <c r="H19" s="443"/>
    </row>
    <row r="20" spans="1:8">
      <c r="A20" s="67"/>
      <c r="B20" s="65" t="s">
        <v>100</v>
      </c>
      <c r="C20" s="27" t="s">
        <v>101</v>
      </c>
      <c r="D20" s="128"/>
      <c r="E20" s="445"/>
      <c r="F20" s="438"/>
      <c r="G20" s="443"/>
      <c r="H20" s="443"/>
    </row>
    <row r="21" spans="1:8">
      <c r="A21" s="67"/>
      <c r="B21" s="65"/>
      <c r="C21" s="27" t="s">
        <v>102</v>
      </c>
      <c r="D21" s="128">
        <v>145.97</v>
      </c>
      <c r="E21" s="445">
        <v>29.19</v>
      </c>
      <c r="F21" s="438">
        <v>175.16</v>
      </c>
      <c r="G21" s="443"/>
      <c r="H21" s="443"/>
    </row>
    <row r="22" spans="1:8">
      <c r="A22" s="67"/>
      <c r="B22" s="65"/>
      <c r="C22" s="27" t="s">
        <v>99</v>
      </c>
      <c r="D22" s="438"/>
      <c r="E22" s="445"/>
      <c r="F22" s="438"/>
      <c r="G22" s="443"/>
      <c r="H22" s="443"/>
    </row>
    <row r="23" spans="1:8">
      <c r="A23" s="67">
        <v>3</v>
      </c>
      <c r="B23" s="68" t="s">
        <v>910</v>
      </c>
      <c r="C23" s="69" t="s">
        <v>99</v>
      </c>
      <c r="D23" s="438">
        <v>14322.64</v>
      </c>
      <c r="E23" s="442">
        <v>2864.53</v>
      </c>
      <c r="F23" s="438">
        <v>17187.169999999998</v>
      </c>
      <c r="G23" s="443"/>
      <c r="H23" s="443"/>
    </row>
    <row r="24" spans="1:8">
      <c r="A24" s="67">
        <v>4</v>
      </c>
      <c r="B24" s="68" t="s">
        <v>103</v>
      </c>
      <c r="C24" s="69"/>
      <c r="D24" s="438"/>
      <c r="E24" s="442"/>
      <c r="F24" s="438"/>
      <c r="G24" s="443"/>
      <c r="H24" s="443"/>
    </row>
    <row r="25" spans="1:8">
      <c r="A25" s="67"/>
      <c r="B25" s="68" t="s">
        <v>104</v>
      </c>
      <c r="C25" s="69"/>
      <c r="D25" s="438"/>
      <c r="E25" s="442"/>
      <c r="F25" s="438"/>
      <c r="G25" s="443"/>
      <c r="H25" s="443"/>
    </row>
    <row r="26" spans="1:8">
      <c r="A26" s="435"/>
      <c r="B26" s="32" t="s">
        <v>911</v>
      </c>
      <c r="C26" s="446" t="s">
        <v>99</v>
      </c>
      <c r="D26" s="438">
        <v>10979.7</v>
      </c>
      <c r="E26" s="442">
        <v>2195.94</v>
      </c>
      <c r="F26" s="438">
        <v>13175.64</v>
      </c>
      <c r="G26" s="443"/>
      <c r="H26" s="443"/>
    </row>
    <row r="27" spans="1:8">
      <c r="A27" s="435"/>
      <c r="B27" s="447" t="s">
        <v>110</v>
      </c>
      <c r="C27" s="446" t="s">
        <v>99</v>
      </c>
      <c r="D27" s="438">
        <v>13910.46</v>
      </c>
      <c r="E27" s="442">
        <v>2782.09</v>
      </c>
      <c r="F27" s="438">
        <v>16692.55</v>
      </c>
      <c r="G27" s="443"/>
      <c r="H27" s="443"/>
    </row>
    <row r="28" spans="1:8">
      <c r="A28" s="435">
        <v>5</v>
      </c>
      <c r="B28" s="131" t="s">
        <v>912</v>
      </c>
      <c r="C28" s="446"/>
      <c r="D28" s="438"/>
      <c r="E28" s="442"/>
      <c r="F28" s="438"/>
      <c r="G28" s="443"/>
      <c r="H28" s="443"/>
    </row>
    <row r="29" spans="1:8">
      <c r="A29" s="435"/>
      <c r="B29" s="131" t="s">
        <v>913</v>
      </c>
      <c r="C29" s="446"/>
      <c r="D29" s="438"/>
      <c r="E29" s="442"/>
      <c r="F29" s="438"/>
      <c r="G29" s="443"/>
      <c r="H29" s="443"/>
    </row>
    <row r="30" spans="1:8">
      <c r="A30" s="435"/>
      <c r="B30" s="447" t="s">
        <v>62</v>
      </c>
      <c r="C30" s="446" t="s">
        <v>211</v>
      </c>
      <c r="D30" s="438">
        <v>92362.02</v>
      </c>
      <c r="E30" s="442">
        <v>18472.400000000001</v>
      </c>
      <c r="F30" s="438">
        <v>110834.42</v>
      </c>
      <c r="G30" s="443"/>
      <c r="H30" s="443"/>
    </row>
    <row r="31" spans="1:8">
      <c r="A31" s="435"/>
      <c r="B31" s="447" t="s">
        <v>914</v>
      </c>
      <c r="C31" s="446" t="s">
        <v>211</v>
      </c>
      <c r="D31" s="438">
        <v>94849</v>
      </c>
      <c r="E31" s="442">
        <v>18969.8</v>
      </c>
      <c r="F31" s="438">
        <v>113818.8</v>
      </c>
      <c r="G31" s="443"/>
      <c r="H31" s="443"/>
    </row>
    <row r="32" spans="1:8">
      <c r="A32" s="435"/>
      <c r="B32" s="32" t="s">
        <v>191</v>
      </c>
      <c r="C32" s="446" t="s">
        <v>211</v>
      </c>
      <c r="D32" s="438">
        <v>97901.37</v>
      </c>
      <c r="E32" s="442">
        <v>19580.27</v>
      </c>
      <c r="F32" s="438">
        <v>117481.64</v>
      </c>
      <c r="G32" s="443"/>
      <c r="H32" s="443"/>
    </row>
    <row r="33" spans="1:8">
      <c r="A33" s="439">
        <v>6</v>
      </c>
      <c r="B33" s="448" t="s">
        <v>915</v>
      </c>
      <c r="C33" s="69"/>
      <c r="D33" s="438"/>
      <c r="E33" s="442"/>
      <c r="F33" s="438"/>
      <c r="G33" s="443"/>
      <c r="H33" s="443"/>
    </row>
    <row r="34" spans="1:8">
      <c r="A34" s="439"/>
      <c r="B34" s="448" t="s">
        <v>163</v>
      </c>
      <c r="C34" s="69"/>
      <c r="D34" s="438"/>
      <c r="E34" s="442"/>
      <c r="F34" s="438"/>
      <c r="G34" s="443"/>
      <c r="H34" s="443"/>
    </row>
    <row r="35" spans="1:8">
      <c r="A35" s="439"/>
      <c r="B35" s="448" t="s">
        <v>916</v>
      </c>
      <c r="C35" s="69"/>
      <c r="D35" s="438"/>
      <c r="E35" s="442"/>
      <c r="F35" s="438"/>
      <c r="G35" s="443"/>
      <c r="H35" s="443"/>
    </row>
    <row r="36" spans="1:8">
      <c r="A36" s="439"/>
      <c r="B36" s="444" t="s">
        <v>165</v>
      </c>
      <c r="C36" s="69" t="s">
        <v>148</v>
      </c>
      <c r="D36" s="438">
        <v>539.96</v>
      </c>
      <c r="E36" s="442">
        <v>107.99</v>
      </c>
      <c r="F36" s="438">
        <v>647.95000000000005</v>
      </c>
      <c r="G36" s="443"/>
      <c r="H36" s="443"/>
    </row>
    <row r="37" spans="1:8">
      <c r="A37" s="439"/>
      <c r="B37" s="444" t="s">
        <v>51</v>
      </c>
      <c r="C37" s="69" t="s">
        <v>148</v>
      </c>
      <c r="D37" s="438">
        <v>939.32</v>
      </c>
      <c r="E37" s="442">
        <v>187.86</v>
      </c>
      <c r="F37" s="438">
        <v>1127.18</v>
      </c>
      <c r="G37" s="443"/>
      <c r="H37" s="443"/>
    </row>
    <row r="38" spans="1:8">
      <c r="A38" s="439">
        <v>7</v>
      </c>
      <c r="B38" s="440" t="s">
        <v>917</v>
      </c>
      <c r="C38" s="69"/>
      <c r="D38" s="438"/>
      <c r="E38" s="442"/>
      <c r="F38" s="438"/>
      <c r="G38" s="443"/>
      <c r="H38" s="443"/>
    </row>
    <row r="39" spans="1:8">
      <c r="A39" s="435"/>
      <c r="B39" s="449" t="s">
        <v>624</v>
      </c>
      <c r="C39" s="69" t="s">
        <v>148</v>
      </c>
      <c r="D39" s="438">
        <v>734.39</v>
      </c>
      <c r="E39" s="442">
        <v>146.88</v>
      </c>
      <c r="F39" s="438">
        <v>881.27</v>
      </c>
      <c r="G39" s="443"/>
      <c r="H39" s="443"/>
    </row>
    <row r="40" spans="1:8">
      <c r="A40" s="435">
        <v>8</v>
      </c>
      <c r="B40" s="30" t="s">
        <v>247</v>
      </c>
      <c r="C40" s="27"/>
      <c r="D40" s="438"/>
      <c r="E40" s="442"/>
      <c r="F40" s="438"/>
      <c r="G40" s="443"/>
      <c r="H40" s="443"/>
    </row>
    <row r="41" spans="1:8">
      <c r="A41" s="435"/>
      <c r="B41" s="30" t="s">
        <v>248</v>
      </c>
      <c r="C41" s="27" t="s">
        <v>148</v>
      </c>
      <c r="D41" s="438">
        <v>113.64</v>
      </c>
      <c r="E41" s="442">
        <v>22.73</v>
      </c>
      <c r="F41" s="438">
        <v>136.37</v>
      </c>
      <c r="G41" s="443"/>
      <c r="H41" s="443"/>
    </row>
    <row r="42" spans="1:8">
      <c r="A42" s="439">
        <v>9</v>
      </c>
      <c r="B42" s="448" t="s">
        <v>918</v>
      </c>
      <c r="C42" s="69"/>
      <c r="D42" s="438"/>
      <c r="E42" s="442"/>
      <c r="F42" s="438"/>
      <c r="G42" s="443"/>
      <c r="H42" s="443"/>
    </row>
    <row r="43" spans="1:8">
      <c r="A43" s="439"/>
      <c r="B43" s="444" t="s">
        <v>919</v>
      </c>
      <c r="C43" s="69" t="s">
        <v>148</v>
      </c>
      <c r="D43" s="438">
        <v>4846.42</v>
      </c>
      <c r="E43" s="442">
        <v>969.28</v>
      </c>
      <c r="F43" s="438">
        <v>5815.7</v>
      </c>
      <c r="G43" s="443"/>
      <c r="H43" s="443"/>
    </row>
    <row r="44" spans="1:8">
      <c r="A44" s="439"/>
      <c r="B44" s="444" t="s">
        <v>920</v>
      </c>
      <c r="C44" s="69" t="s">
        <v>148</v>
      </c>
      <c r="D44" s="438">
        <v>7412.97</v>
      </c>
      <c r="E44" s="442">
        <v>1482.59</v>
      </c>
      <c r="F44" s="438">
        <v>8895.56</v>
      </c>
      <c r="G44" s="443"/>
      <c r="H44" s="443"/>
    </row>
    <row r="45" spans="1:8">
      <c r="A45" s="439"/>
      <c r="B45" s="444" t="s">
        <v>921</v>
      </c>
      <c r="C45" s="69" t="s">
        <v>148</v>
      </c>
      <c r="D45" s="438">
        <v>10160.33</v>
      </c>
      <c r="E45" s="442">
        <v>2032.07</v>
      </c>
      <c r="F45" s="438">
        <v>12192.4</v>
      </c>
      <c r="G45" s="443"/>
      <c r="H45" s="443"/>
    </row>
    <row r="46" spans="1:8">
      <c r="A46" s="439"/>
      <c r="B46" s="444" t="s">
        <v>922</v>
      </c>
      <c r="C46" s="69" t="s">
        <v>148</v>
      </c>
      <c r="D46" s="438">
        <v>12801.82</v>
      </c>
      <c r="E46" s="442">
        <v>2560.36</v>
      </c>
      <c r="F46" s="438">
        <v>15362.18</v>
      </c>
      <c r="G46" s="443"/>
      <c r="H46" s="443"/>
    </row>
    <row r="47" spans="1:8">
      <c r="A47" s="439">
        <v>10</v>
      </c>
      <c r="B47" s="448" t="s">
        <v>923</v>
      </c>
      <c r="C47" s="69"/>
      <c r="D47" s="438"/>
      <c r="E47" s="442"/>
      <c r="F47" s="438"/>
      <c r="G47" s="443"/>
      <c r="H47" s="443"/>
    </row>
    <row r="48" spans="1:8">
      <c r="A48" s="439"/>
      <c r="B48" s="448" t="s">
        <v>924</v>
      </c>
      <c r="C48" s="69" t="s">
        <v>148</v>
      </c>
      <c r="D48" s="438">
        <v>309.47000000000003</v>
      </c>
      <c r="E48" s="442">
        <v>61.89</v>
      </c>
      <c r="F48" s="438">
        <v>371.36</v>
      </c>
      <c r="G48" s="443"/>
      <c r="H48" s="443"/>
    </row>
    <row r="49" spans="1:8">
      <c r="A49" s="439"/>
      <c r="B49" s="448" t="s">
        <v>925</v>
      </c>
      <c r="C49" s="69" t="s">
        <v>148</v>
      </c>
      <c r="D49" s="438">
        <v>397.25</v>
      </c>
      <c r="E49" s="442">
        <v>79.45</v>
      </c>
      <c r="F49" s="438">
        <v>476.7</v>
      </c>
      <c r="G49" s="443"/>
      <c r="H49" s="443"/>
    </row>
    <row r="50" spans="1:8">
      <c r="A50" s="67">
        <v>11</v>
      </c>
      <c r="B50" s="71" t="s">
        <v>926</v>
      </c>
      <c r="C50" s="69"/>
      <c r="D50" s="438"/>
      <c r="E50" s="442"/>
      <c r="F50" s="438"/>
      <c r="G50" s="443"/>
      <c r="H50" s="443"/>
    </row>
    <row r="51" spans="1:8">
      <c r="A51" s="67"/>
      <c r="B51" s="71" t="s">
        <v>927</v>
      </c>
      <c r="C51" s="69" t="s">
        <v>148</v>
      </c>
      <c r="D51" s="438">
        <v>1374.37</v>
      </c>
      <c r="E51" s="442">
        <v>274.87</v>
      </c>
      <c r="F51" s="438">
        <v>1649.24</v>
      </c>
      <c r="G51" s="443"/>
      <c r="H51" s="443"/>
    </row>
    <row r="52" spans="1:8">
      <c r="A52" s="67"/>
      <c r="B52" s="71" t="s">
        <v>928</v>
      </c>
      <c r="C52" s="69" t="s">
        <v>148</v>
      </c>
      <c r="D52" s="438">
        <v>2219.79</v>
      </c>
      <c r="E52" s="442">
        <v>443.96</v>
      </c>
      <c r="F52" s="438">
        <v>2663.75</v>
      </c>
      <c r="G52" s="443"/>
      <c r="H52" s="443"/>
    </row>
    <row r="53" spans="1:8">
      <c r="A53" s="435">
        <v>12</v>
      </c>
      <c r="B53" s="450" t="s">
        <v>929</v>
      </c>
      <c r="C53" s="69"/>
      <c r="D53" s="438"/>
      <c r="E53" s="442"/>
      <c r="F53" s="438"/>
      <c r="G53" s="443"/>
      <c r="H53" s="443"/>
    </row>
    <row r="54" spans="1:8">
      <c r="A54" s="435"/>
      <c r="B54" s="30" t="s">
        <v>930</v>
      </c>
      <c r="C54" s="69" t="s">
        <v>172</v>
      </c>
      <c r="D54" s="438">
        <v>14612.93</v>
      </c>
      <c r="E54" s="442">
        <v>2922.59</v>
      </c>
      <c r="F54" s="438">
        <v>17535.52</v>
      </c>
      <c r="G54" s="443"/>
      <c r="H54" s="443"/>
    </row>
    <row r="55" spans="1:8">
      <c r="A55" s="435"/>
      <c r="B55" s="450" t="s">
        <v>931</v>
      </c>
      <c r="C55" s="69" t="s">
        <v>172</v>
      </c>
      <c r="D55" s="438">
        <v>94367.66</v>
      </c>
      <c r="E55" s="442">
        <v>18873.53</v>
      </c>
      <c r="F55" s="438">
        <v>113241.19</v>
      </c>
      <c r="G55" s="443"/>
      <c r="H55" s="443"/>
    </row>
    <row r="56" spans="1:8">
      <c r="A56" s="67">
        <v>13</v>
      </c>
      <c r="B56" s="71" t="s">
        <v>196</v>
      </c>
      <c r="C56" s="69"/>
      <c r="D56" s="438"/>
      <c r="E56" s="442"/>
      <c r="F56" s="438"/>
      <c r="G56" s="443"/>
      <c r="H56" s="443"/>
    </row>
    <row r="57" spans="1:8">
      <c r="A57" s="67"/>
      <c r="B57" s="71" t="s">
        <v>61</v>
      </c>
      <c r="C57" s="69" t="s">
        <v>197</v>
      </c>
      <c r="D57" s="438">
        <v>245.03</v>
      </c>
      <c r="E57" s="442">
        <v>49.01</v>
      </c>
      <c r="F57" s="438">
        <v>294.04000000000002</v>
      </c>
      <c r="G57" s="443"/>
      <c r="H57" s="443"/>
    </row>
    <row r="58" spans="1:8">
      <c r="A58" s="67"/>
      <c r="B58" s="72" t="s">
        <v>932</v>
      </c>
      <c r="C58" s="69" t="s">
        <v>197</v>
      </c>
      <c r="D58" s="438">
        <v>376.45</v>
      </c>
      <c r="E58" s="442">
        <v>75.290000000000006</v>
      </c>
      <c r="F58" s="438">
        <v>451.74</v>
      </c>
      <c r="G58" s="443"/>
      <c r="H58" s="443"/>
    </row>
    <row r="59" spans="1:8">
      <c r="A59" s="67">
        <v>14</v>
      </c>
      <c r="B59" s="71" t="s">
        <v>933</v>
      </c>
      <c r="C59" s="69" t="s">
        <v>934</v>
      </c>
      <c r="D59" s="438">
        <v>30329.129999999997</v>
      </c>
      <c r="E59" s="442">
        <v>6065.83</v>
      </c>
      <c r="F59" s="438">
        <v>36394.959999999999</v>
      </c>
      <c r="G59" s="443"/>
      <c r="H59" s="443"/>
    </row>
    <row r="60" spans="1:8">
      <c r="A60" s="67">
        <v>15</v>
      </c>
      <c r="B60" s="71" t="s">
        <v>935</v>
      </c>
      <c r="C60" s="69"/>
      <c r="D60" s="438"/>
      <c r="E60" s="442"/>
      <c r="F60" s="438"/>
      <c r="G60" s="443"/>
      <c r="H60" s="443"/>
    </row>
    <row r="61" spans="1:8">
      <c r="A61" s="67"/>
      <c r="B61" s="71" t="s">
        <v>936</v>
      </c>
      <c r="C61" s="69" t="s">
        <v>148</v>
      </c>
      <c r="D61" s="438">
        <v>1586.69</v>
      </c>
      <c r="E61" s="442">
        <v>317.33999999999997</v>
      </c>
      <c r="F61" s="438">
        <v>1904.03</v>
      </c>
      <c r="G61" s="443"/>
      <c r="H61" s="443"/>
    </row>
    <row r="62" spans="1:8">
      <c r="A62" s="67"/>
      <c r="B62" s="71" t="s">
        <v>937</v>
      </c>
      <c r="C62" s="69" t="s">
        <v>148</v>
      </c>
      <c r="D62" s="438">
        <v>2818.99</v>
      </c>
      <c r="E62" s="442">
        <v>563.79999999999995</v>
      </c>
      <c r="F62" s="438">
        <v>3382.79</v>
      </c>
      <c r="G62" s="443"/>
      <c r="H62" s="443"/>
    </row>
    <row r="63" spans="1:8">
      <c r="A63" s="67">
        <v>16</v>
      </c>
      <c r="B63" s="68" t="s">
        <v>938</v>
      </c>
      <c r="C63" s="69" t="s">
        <v>148</v>
      </c>
      <c r="D63" s="438">
        <v>1117.8900000000001</v>
      </c>
      <c r="E63" s="442">
        <v>223.58</v>
      </c>
      <c r="F63" s="438">
        <v>1341.47</v>
      </c>
      <c r="G63" s="443"/>
      <c r="H63" s="443"/>
    </row>
    <row r="64" spans="1:8">
      <c r="A64" s="67">
        <v>17</v>
      </c>
      <c r="B64" s="71" t="s">
        <v>796</v>
      </c>
      <c r="C64" s="69"/>
      <c r="D64" s="438"/>
      <c r="E64" s="442"/>
      <c r="F64" s="438"/>
      <c r="G64" s="443"/>
      <c r="H64" s="443"/>
    </row>
    <row r="65" spans="1:8">
      <c r="A65" s="67"/>
      <c r="B65" s="71" t="s">
        <v>939</v>
      </c>
      <c r="C65" s="69" t="s">
        <v>940</v>
      </c>
      <c r="D65" s="438">
        <v>74641.63</v>
      </c>
      <c r="E65" s="442">
        <v>14928.33</v>
      </c>
      <c r="F65" s="438">
        <v>89569.96</v>
      </c>
      <c r="G65" s="443"/>
      <c r="H65" s="443"/>
    </row>
    <row r="66" spans="1:8">
      <c r="A66" s="67">
        <v>18</v>
      </c>
      <c r="B66" s="71" t="s">
        <v>810</v>
      </c>
      <c r="C66" s="69"/>
      <c r="D66" s="438"/>
      <c r="E66" s="442"/>
      <c r="F66" s="438"/>
      <c r="G66" s="443"/>
      <c r="H66" s="443"/>
    </row>
    <row r="67" spans="1:8">
      <c r="A67" s="67"/>
      <c r="B67" s="71" t="s">
        <v>811</v>
      </c>
      <c r="C67" s="69" t="s">
        <v>940</v>
      </c>
      <c r="D67" s="438">
        <v>21664.880000000001</v>
      </c>
      <c r="E67" s="442">
        <v>4332.9799999999996</v>
      </c>
      <c r="F67" s="438">
        <v>25997.86</v>
      </c>
      <c r="G67" s="443"/>
      <c r="H67" s="443"/>
    </row>
    <row r="68" spans="1:8">
      <c r="A68" s="67">
        <v>19</v>
      </c>
      <c r="B68" s="68" t="s">
        <v>941</v>
      </c>
      <c r="C68" s="69"/>
      <c r="D68" s="438"/>
      <c r="E68" s="442"/>
      <c r="F68" s="438"/>
      <c r="G68" s="443"/>
      <c r="H68" s="443"/>
    </row>
    <row r="69" spans="1:8">
      <c r="A69" s="67"/>
      <c r="B69" s="71" t="s">
        <v>942</v>
      </c>
      <c r="C69" s="69" t="s">
        <v>172</v>
      </c>
      <c r="D69" s="438">
        <v>22566.53</v>
      </c>
      <c r="E69" s="442">
        <v>4513.3100000000004</v>
      </c>
      <c r="F69" s="438">
        <v>27079.84</v>
      </c>
      <c r="G69" s="443"/>
      <c r="H69" s="443"/>
    </row>
    <row r="70" spans="1:8">
      <c r="A70" s="67">
        <v>20</v>
      </c>
      <c r="B70" s="71" t="s">
        <v>943</v>
      </c>
      <c r="C70" s="69" t="s">
        <v>172</v>
      </c>
      <c r="D70" s="438">
        <v>8322.7000000000007</v>
      </c>
      <c r="E70" s="442">
        <v>1664.54</v>
      </c>
      <c r="F70" s="438">
        <v>9987.24</v>
      </c>
      <c r="G70" s="443"/>
      <c r="H70" s="443"/>
    </row>
    <row r="71" spans="1:8">
      <c r="A71" s="67">
        <v>21</v>
      </c>
      <c r="B71" s="71" t="s">
        <v>944</v>
      </c>
      <c r="C71" s="69" t="s">
        <v>239</v>
      </c>
      <c r="D71" s="438">
        <v>1199.29</v>
      </c>
      <c r="E71" s="442">
        <v>239.86</v>
      </c>
      <c r="F71" s="438">
        <v>1439.15</v>
      </c>
      <c r="G71" s="443"/>
      <c r="H71" s="443"/>
    </row>
    <row r="72" spans="1:8">
      <c r="A72" s="67">
        <v>22</v>
      </c>
      <c r="B72" s="71" t="s">
        <v>945</v>
      </c>
      <c r="C72" s="69"/>
      <c r="D72" s="438"/>
      <c r="E72" s="442"/>
      <c r="F72" s="438"/>
      <c r="G72" s="443"/>
      <c r="H72" s="443"/>
    </row>
    <row r="73" spans="1:8">
      <c r="A73" s="67"/>
      <c r="B73" s="71" t="s">
        <v>946</v>
      </c>
      <c r="C73" s="69" t="s">
        <v>239</v>
      </c>
      <c r="D73" s="438">
        <v>895.6400000000001</v>
      </c>
      <c r="E73" s="442">
        <v>179.13</v>
      </c>
      <c r="F73" s="438">
        <v>1074.77</v>
      </c>
      <c r="G73" s="443"/>
      <c r="H73" s="443"/>
    </row>
    <row r="74" spans="1:8">
      <c r="A74" s="67">
        <v>23</v>
      </c>
      <c r="B74" s="71" t="s">
        <v>228</v>
      </c>
      <c r="C74" s="69"/>
      <c r="D74" s="438"/>
      <c r="E74" s="442"/>
      <c r="F74" s="438"/>
      <c r="G74" s="443"/>
      <c r="H74" s="443"/>
    </row>
    <row r="75" spans="1:8">
      <c r="A75" s="67"/>
      <c r="B75" s="71" t="s">
        <v>229</v>
      </c>
      <c r="C75" s="69" t="s">
        <v>146</v>
      </c>
      <c r="D75" s="438">
        <v>18072.419999999998</v>
      </c>
      <c r="E75" s="442">
        <v>3614.48</v>
      </c>
      <c r="F75" s="438">
        <v>21686.9</v>
      </c>
      <c r="G75" s="443"/>
      <c r="H75" s="443"/>
    </row>
    <row r="76" spans="1:8">
      <c r="A76" s="67"/>
      <c r="B76" s="71" t="s">
        <v>230</v>
      </c>
      <c r="C76" s="69" t="s">
        <v>146</v>
      </c>
      <c r="D76" s="438">
        <v>26594.68</v>
      </c>
      <c r="E76" s="442">
        <v>5318.94</v>
      </c>
      <c r="F76" s="438">
        <v>31913.62</v>
      </c>
      <c r="G76" s="443"/>
      <c r="H76" s="443"/>
    </row>
    <row r="77" spans="1:8">
      <c r="A77" s="67"/>
      <c r="B77" s="71" t="s">
        <v>231</v>
      </c>
      <c r="C77" s="69" t="s">
        <v>146</v>
      </c>
      <c r="D77" s="438">
        <v>34533.01</v>
      </c>
      <c r="E77" s="442">
        <v>6906.6</v>
      </c>
      <c r="F77" s="438">
        <v>41439.61</v>
      </c>
      <c r="G77" s="443"/>
      <c r="H77" s="443"/>
    </row>
    <row r="78" spans="1:8">
      <c r="A78" s="435"/>
      <c r="B78" s="72" t="s">
        <v>232</v>
      </c>
      <c r="C78" s="69" t="s">
        <v>146</v>
      </c>
      <c r="D78" s="438">
        <v>40639.78</v>
      </c>
      <c r="E78" s="442">
        <v>8127.96</v>
      </c>
      <c r="F78" s="438">
        <v>48767.74</v>
      </c>
      <c r="G78" s="443"/>
      <c r="H78" s="443"/>
    </row>
    <row r="79" spans="1:8">
      <c r="A79" s="435">
        <v>24</v>
      </c>
      <c r="B79" s="451" t="s">
        <v>947</v>
      </c>
      <c r="C79" s="69"/>
      <c r="D79" s="438"/>
      <c r="E79" s="442"/>
      <c r="F79" s="438"/>
      <c r="G79" s="443"/>
      <c r="H79" s="443"/>
    </row>
    <row r="80" spans="1:8">
      <c r="A80" s="435"/>
      <c r="B80" s="451" t="s">
        <v>948</v>
      </c>
      <c r="C80" s="69"/>
      <c r="D80" s="438"/>
      <c r="E80" s="442"/>
      <c r="F80" s="438"/>
      <c r="G80" s="443"/>
      <c r="H80" s="443"/>
    </row>
    <row r="81" spans="1:8">
      <c r="A81" s="435"/>
      <c r="B81" s="447" t="s">
        <v>62</v>
      </c>
      <c r="C81" s="446" t="s">
        <v>211</v>
      </c>
      <c r="D81" s="438">
        <v>113466.15</v>
      </c>
      <c r="E81" s="442">
        <v>22693.23</v>
      </c>
      <c r="F81" s="438">
        <v>136159.38</v>
      </c>
      <c r="G81" s="443"/>
      <c r="H81" s="443"/>
    </row>
    <row r="82" spans="1:8">
      <c r="A82" s="32"/>
      <c r="B82" s="447" t="s">
        <v>914</v>
      </c>
      <c r="C82" s="446" t="s">
        <v>211</v>
      </c>
      <c r="D82" s="438">
        <v>115991.86</v>
      </c>
      <c r="E82" s="442">
        <v>23198.37</v>
      </c>
      <c r="F82" s="438">
        <v>139190.23000000001</v>
      </c>
      <c r="G82" s="443"/>
      <c r="H82" s="443"/>
    </row>
    <row r="83" spans="1:8" ht="13.8" thickBot="1">
      <c r="A83" s="452"/>
      <c r="B83" s="34" t="s">
        <v>191</v>
      </c>
      <c r="C83" s="453" t="s">
        <v>211</v>
      </c>
      <c r="D83" s="454">
        <v>119089.41</v>
      </c>
      <c r="E83" s="455">
        <v>23817.88</v>
      </c>
      <c r="F83" s="454">
        <v>142907.29</v>
      </c>
      <c r="G83" s="443"/>
      <c r="H83" s="443"/>
    </row>
    <row r="84" spans="1:8">
      <c r="A84" s="456"/>
      <c r="B84" s="256"/>
      <c r="C84" s="457"/>
      <c r="D84" s="458"/>
      <c r="E84" s="512"/>
    </row>
    <row r="85" spans="1:8">
      <c r="A85" s="456"/>
      <c r="B85" s="256"/>
      <c r="C85" s="457"/>
      <c r="D85" s="458"/>
      <c r="E85" s="512"/>
    </row>
  </sheetData>
  <pageMargins left="0.78740157480314965" right="0.19685039370078741" top="0.39370078740157483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16"/>
  <sheetViews>
    <sheetView topLeftCell="A8" workbookViewId="0">
      <selection activeCell="I25" sqref="I25"/>
    </sheetView>
  </sheetViews>
  <sheetFormatPr defaultRowHeight="13.2"/>
  <cols>
    <col min="1" max="1" width="4.109375" customWidth="1"/>
    <col min="2" max="2" width="52.6640625" customWidth="1"/>
    <col min="3" max="3" width="7.5546875" customWidth="1"/>
    <col min="4" max="4" width="8.5546875" style="224" customWidth="1"/>
    <col min="5" max="5" width="10.109375" style="113" customWidth="1"/>
    <col min="6" max="6" width="11.109375" style="39" customWidth="1"/>
    <col min="7" max="7" width="8.88671875" style="224"/>
  </cols>
  <sheetData>
    <row r="1" spans="1:8" ht="13.8">
      <c r="A1" s="2"/>
      <c r="B1" s="107"/>
      <c r="C1" s="107"/>
      <c r="D1" s="460"/>
      <c r="E1" s="108"/>
      <c r="F1" s="459"/>
    </row>
    <row r="2" spans="1:8" ht="13.8">
      <c r="A2" s="2"/>
      <c r="B2" s="107"/>
      <c r="C2" s="107"/>
      <c r="D2" s="460"/>
      <c r="E2" s="108"/>
      <c r="F2" s="459"/>
    </row>
    <row r="3" spans="1:8" ht="13.8">
      <c r="A3" s="1" t="s">
        <v>949</v>
      </c>
      <c r="B3" s="3"/>
      <c r="C3" s="3"/>
      <c r="D3" s="461"/>
      <c r="E3" s="223"/>
    </row>
    <row r="4" spans="1:8" ht="14.4" customHeight="1">
      <c r="A4" s="545" t="s">
        <v>950</v>
      </c>
      <c r="B4" s="545"/>
      <c r="C4" s="545"/>
      <c r="D4" s="545"/>
      <c r="E4" s="545"/>
      <c r="F4" s="545"/>
    </row>
    <row r="5" spans="1:8" ht="13.8">
      <c r="A5" s="1"/>
      <c r="B5" s="545" t="s">
        <v>951</v>
      </c>
      <c r="C5" s="533"/>
      <c r="D5" s="545"/>
      <c r="E5" s="545"/>
      <c r="F5" s="545"/>
      <c r="G5" s="545"/>
    </row>
    <row r="6" spans="1:8">
      <c r="A6" s="1"/>
      <c r="B6" s="1"/>
      <c r="C6" s="1"/>
      <c r="D6" s="462"/>
      <c r="E6" s="112"/>
    </row>
    <row r="7" spans="1:8" ht="13.8" thickBot="1">
      <c r="C7" s="554" t="s">
        <v>1039</v>
      </c>
      <c r="D7" s="554"/>
      <c r="E7" s="554"/>
      <c r="F7" s="554"/>
    </row>
    <row r="8" spans="1:8">
      <c r="A8" s="6"/>
      <c r="B8" s="322"/>
      <c r="C8" s="17"/>
      <c r="D8" s="21" t="s">
        <v>36</v>
      </c>
      <c r="E8" s="230"/>
      <c r="F8" s="17" t="s">
        <v>4</v>
      </c>
    </row>
    <row r="9" spans="1:8">
      <c r="A9" s="8" t="s">
        <v>6</v>
      </c>
      <c r="B9" s="20" t="s">
        <v>512</v>
      </c>
      <c r="C9" s="21" t="s">
        <v>8</v>
      </c>
      <c r="D9" s="21" t="s">
        <v>14</v>
      </c>
      <c r="E9" s="130" t="s">
        <v>14</v>
      </c>
      <c r="F9" s="21" t="s">
        <v>10</v>
      </c>
    </row>
    <row r="10" spans="1:8">
      <c r="A10" s="8" t="s">
        <v>11</v>
      </c>
      <c r="B10" s="20" t="s">
        <v>12</v>
      </c>
      <c r="C10" s="21" t="s">
        <v>13</v>
      </c>
      <c r="D10" s="21" t="s">
        <v>9</v>
      </c>
      <c r="E10" s="463">
        <v>0.2</v>
      </c>
      <c r="F10" s="21" t="s">
        <v>14</v>
      </c>
    </row>
    <row r="11" spans="1:8" ht="13.8" thickBot="1">
      <c r="A11" s="8"/>
      <c r="B11" s="20"/>
      <c r="C11" s="21"/>
      <c r="D11" s="129"/>
      <c r="E11" s="130" t="s">
        <v>9</v>
      </c>
      <c r="F11" s="21" t="s">
        <v>9</v>
      </c>
    </row>
    <row r="12" spans="1:8" ht="14.4" thickTop="1" thickBot="1">
      <c r="A12" s="405">
        <v>1</v>
      </c>
      <c r="B12" s="464">
        <v>2</v>
      </c>
      <c r="C12" s="465">
        <v>3</v>
      </c>
      <c r="D12" s="465">
        <v>4</v>
      </c>
      <c r="E12" s="466">
        <v>5</v>
      </c>
      <c r="F12" s="467">
        <v>6</v>
      </c>
    </row>
    <row r="13" spans="1:8">
      <c r="A13" s="17">
        <v>1</v>
      </c>
      <c r="B13" s="53" t="s">
        <v>788</v>
      </c>
      <c r="C13" s="17"/>
      <c r="D13" s="468"/>
      <c r="E13" s="469"/>
      <c r="F13" s="17"/>
    </row>
    <row r="14" spans="1:8">
      <c r="A14" s="66"/>
      <c r="B14" s="26" t="s">
        <v>789</v>
      </c>
      <c r="C14" s="21" t="s">
        <v>763</v>
      </c>
      <c r="D14" s="125">
        <v>72.95</v>
      </c>
      <c r="E14" s="470">
        <f>F14-D14</f>
        <v>14.590000000000003</v>
      </c>
      <c r="F14" s="21">
        <f>ROUND(D14*120/100,2)</f>
        <v>87.54</v>
      </c>
      <c r="H14" s="224"/>
    </row>
    <row r="15" spans="1:8">
      <c r="A15" s="66"/>
      <c r="B15" s="26" t="s">
        <v>790</v>
      </c>
      <c r="C15" s="21" t="s">
        <v>763</v>
      </c>
      <c r="D15" s="125">
        <v>32.4</v>
      </c>
      <c r="E15" s="470">
        <f>F15-D15</f>
        <v>6.480000000000004</v>
      </c>
      <c r="F15" s="21">
        <f>ROUND(D15*120/100,2)</f>
        <v>38.880000000000003</v>
      </c>
      <c r="H15" s="224"/>
    </row>
    <row r="16" spans="1:8">
      <c r="A16" s="66" t="s">
        <v>468</v>
      </c>
      <c r="B16" s="26" t="s">
        <v>952</v>
      </c>
      <c r="C16" s="21"/>
      <c r="D16" s="125"/>
      <c r="E16" s="470"/>
      <c r="F16" s="21"/>
      <c r="H16" s="224"/>
    </row>
    <row r="17" spans="1:8">
      <c r="A17" s="66"/>
      <c r="B17" s="26" t="s">
        <v>953</v>
      </c>
      <c r="C17" s="21" t="s">
        <v>954</v>
      </c>
      <c r="D17" s="125">
        <v>180.58</v>
      </c>
      <c r="E17" s="470">
        <f t="shared" ref="E17:E23" si="0">F17-D17</f>
        <v>36.119999999999976</v>
      </c>
      <c r="F17" s="21">
        <f t="shared" ref="F17:F23" si="1">ROUND(D17*120/100,2)</f>
        <v>216.7</v>
      </c>
      <c r="H17" s="224"/>
    </row>
    <row r="18" spans="1:8">
      <c r="A18" s="66"/>
      <c r="B18" s="26" t="s">
        <v>955</v>
      </c>
      <c r="C18" s="21" t="s">
        <v>954</v>
      </c>
      <c r="D18" s="125">
        <v>216.68</v>
      </c>
      <c r="E18" s="470">
        <f t="shared" si="0"/>
        <v>43.339999999999975</v>
      </c>
      <c r="F18" s="21">
        <f t="shared" si="1"/>
        <v>260.02</v>
      </c>
      <c r="H18" s="224"/>
    </row>
    <row r="19" spans="1:8">
      <c r="A19" s="66"/>
      <c r="B19" s="26" t="s">
        <v>956</v>
      </c>
      <c r="C19" s="21" t="s">
        <v>954</v>
      </c>
      <c r="D19" s="125">
        <v>270.82</v>
      </c>
      <c r="E19" s="470">
        <f t="shared" si="0"/>
        <v>54.160000000000025</v>
      </c>
      <c r="F19" s="21">
        <f t="shared" si="1"/>
        <v>324.98</v>
      </c>
      <c r="H19" s="224"/>
    </row>
    <row r="20" spans="1:8">
      <c r="A20" s="66" t="s">
        <v>471</v>
      </c>
      <c r="B20" s="26" t="s">
        <v>957</v>
      </c>
      <c r="C20" s="21" t="s">
        <v>958</v>
      </c>
      <c r="D20" s="125">
        <v>5.76</v>
      </c>
      <c r="E20" s="470">
        <f t="shared" si="0"/>
        <v>1.1500000000000004</v>
      </c>
      <c r="F20" s="21">
        <f t="shared" si="1"/>
        <v>6.91</v>
      </c>
      <c r="H20" s="224"/>
    </row>
    <row r="21" spans="1:8">
      <c r="A21" s="66" t="s">
        <v>610</v>
      </c>
      <c r="B21" s="16" t="s">
        <v>762</v>
      </c>
      <c r="C21" s="21" t="s">
        <v>763</v>
      </c>
      <c r="D21" s="125">
        <v>64.11</v>
      </c>
      <c r="E21" s="470">
        <f t="shared" si="0"/>
        <v>12.820000000000007</v>
      </c>
      <c r="F21" s="21">
        <f t="shared" si="1"/>
        <v>76.930000000000007</v>
      </c>
      <c r="H21" s="224"/>
    </row>
    <row r="22" spans="1:8">
      <c r="A22" s="66"/>
      <c r="B22" s="16" t="s">
        <v>764</v>
      </c>
      <c r="C22" s="21" t="s">
        <v>763</v>
      </c>
      <c r="D22" s="125">
        <v>68.39</v>
      </c>
      <c r="E22" s="470">
        <f t="shared" si="0"/>
        <v>13.679999999999993</v>
      </c>
      <c r="F22" s="21">
        <f t="shared" si="1"/>
        <v>82.07</v>
      </c>
      <c r="H22" s="224"/>
    </row>
    <row r="23" spans="1:8">
      <c r="A23" s="66"/>
      <c r="B23" s="16" t="s">
        <v>765</v>
      </c>
      <c r="C23" s="21" t="s">
        <v>763</v>
      </c>
      <c r="D23" s="125">
        <v>85.46</v>
      </c>
      <c r="E23" s="470">
        <f t="shared" si="0"/>
        <v>17.090000000000003</v>
      </c>
      <c r="F23" s="21">
        <f t="shared" si="1"/>
        <v>102.55</v>
      </c>
      <c r="H23" s="224"/>
    </row>
    <row r="24" spans="1:8">
      <c r="A24" s="66"/>
      <c r="B24" s="19" t="s">
        <v>766</v>
      </c>
      <c r="C24" s="21"/>
      <c r="D24" s="125"/>
      <c r="E24" s="470"/>
      <c r="F24" s="21"/>
      <c r="H24" s="224"/>
    </row>
    <row r="25" spans="1:8">
      <c r="A25" s="66"/>
      <c r="B25" s="19" t="s">
        <v>767</v>
      </c>
      <c r="C25" s="21" t="s">
        <v>763</v>
      </c>
      <c r="D25" s="125">
        <v>113.21</v>
      </c>
      <c r="E25" s="470">
        <f>F25-D25</f>
        <v>22.64</v>
      </c>
      <c r="F25" s="21">
        <f>ROUND(D25*120/100,2)</f>
        <v>135.85</v>
      </c>
      <c r="H25" s="224"/>
    </row>
    <row r="26" spans="1:8">
      <c r="A26" s="66" t="s">
        <v>845</v>
      </c>
      <c r="B26" s="19" t="s">
        <v>768</v>
      </c>
      <c r="C26" s="21"/>
      <c r="D26" s="125"/>
      <c r="E26" s="470"/>
      <c r="F26" s="21"/>
      <c r="H26" s="224"/>
    </row>
    <row r="27" spans="1:8">
      <c r="A27" s="66"/>
      <c r="B27" s="16" t="s">
        <v>769</v>
      </c>
      <c r="C27" s="21" t="s">
        <v>763</v>
      </c>
      <c r="D27" s="125">
        <v>117.54</v>
      </c>
      <c r="E27" s="470">
        <f t="shared" ref="E27:E29" si="2">F27-D27</f>
        <v>23.510000000000005</v>
      </c>
      <c r="F27" s="21">
        <f>ROUND(D27*120/100,2)</f>
        <v>141.05000000000001</v>
      </c>
      <c r="H27" s="224"/>
    </row>
    <row r="28" spans="1:8">
      <c r="A28" s="66"/>
      <c r="B28" s="26" t="s">
        <v>770</v>
      </c>
      <c r="C28" s="21" t="s">
        <v>763</v>
      </c>
      <c r="D28" s="125">
        <v>130.4</v>
      </c>
      <c r="E28" s="470">
        <f t="shared" si="2"/>
        <v>26.079999999999984</v>
      </c>
      <c r="F28" s="21">
        <f>ROUND(D28*120/100,2)</f>
        <v>156.47999999999999</v>
      </c>
      <c r="H28" s="224"/>
    </row>
    <row r="29" spans="1:8">
      <c r="A29" s="66"/>
      <c r="B29" s="26" t="s">
        <v>771</v>
      </c>
      <c r="C29" s="21" t="s">
        <v>763</v>
      </c>
      <c r="D29" s="125">
        <v>147.46</v>
      </c>
      <c r="E29" s="470">
        <f t="shared" si="2"/>
        <v>29.489999999999981</v>
      </c>
      <c r="F29" s="21">
        <f>ROUND(D29*120/100,2)</f>
        <v>176.95</v>
      </c>
      <c r="H29" s="224"/>
    </row>
    <row r="30" spans="1:8">
      <c r="A30" s="66"/>
      <c r="B30" s="26" t="s">
        <v>772</v>
      </c>
      <c r="C30" s="21"/>
      <c r="D30" s="125"/>
      <c r="E30" s="470"/>
      <c r="F30" s="21"/>
      <c r="H30" s="224"/>
    </row>
    <row r="31" spans="1:8">
      <c r="A31" s="66" t="s">
        <v>847</v>
      </c>
      <c r="B31" s="233" t="s">
        <v>768</v>
      </c>
      <c r="C31" s="21"/>
      <c r="D31" s="125"/>
      <c r="E31" s="470"/>
      <c r="F31" s="21"/>
      <c r="H31" s="224"/>
    </row>
    <row r="32" spans="1:8">
      <c r="A32" s="66"/>
      <c r="B32" s="233" t="s">
        <v>959</v>
      </c>
      <c r="C32" s="20" t="s">
        <v>763</v>
      </c>
      <c r="D32" s="125">
        <v>141.06</v>
      </c>
      <c r="E32" s="470">
        <f t="shared" ref="E32:E34" si="3">F32-D32</f>
        <v>28.210000000000008</v>
      </c>
      <c r="F32" s="21">
        <f>ROUND(D32*120/100,2)</f>
        <v>169.27</v>
      </c>
      <c r="H32" s="224"/>
    </row>
    <row r="33" spans="1:8">
      <c r="A33" s="66"/>
      <c r="B33" s="235" t="s">
        <v>770</v>
      </c>
      <c r="C33" s="20" t="s">
        <v>763</v>
      </c>
      <c r="D33" s="125">
        <v>156.47</v>
      </c>
      <c r="E33" s="470">
        <f t="shared" si="3"/>
        <v>31.289999999999992</v>
      </c>
      <c r="F33" s="21">
        <f>ROUND(D33*120/100,2)</f>
        <v>187.76</v>
      </c>
      <c r="H33" s="224"/>
    </row>
    <row r="34" spans="1:8">
      <c r="A34" s="66"/>
      <c r="B34" s="235" t="s">
        <v>771</v>
      </c>
      <c r="C34" s="20" t="s">
        <v>763</v>
      </c>
      <c r="D34" s="125">
        <v>177</v>
      </c>
      <c r="E34" s="470">
        <f t="shared" si="3"/>
        <v>35.400000000000006</v>
      </c>
      <c r="F34" s="21">
        <f>ROUND(D34*120/100,2)</f>
        <v>212.4</v>
      </c>
      <c r="H34" s="224"/>
    </row>
    <row r="35" spans="1:8">
      <c r="A35" s="66"/>
      <c r="B35" s="235" t="s">
        <v>772</v>
      </c>
      <c r="C35" s="21"/>
      <c r="D35" s="125"/>
      <c r="E35" s="470"/>
      <c r="F35" s="21"/>
      <c r="H35" s="224"/>
    </row>
    <row r="36" spans="1:8">
      <c r="A36" s="66" t="s">
        <v>849</v>
      </c>
      <c r="B36" s="16" t="s">
        <v>773</v>
      </c>
      <c r="C36" s="21" t="s">
        <v>763</v>
      </c>
      <c r="D36" s="125">
        <v>196.65</v>
      </c>
      <c r="E36" s="470">
        <f>F36-D36</f>
        <v>39.329999999999984</v>
      </c>
      <c r="F36" s="21">
        <f>ROUND(D36*120/100,2)</f>
        <v>235.98</v>
      </c>
      <c r="H36" s="224"/>
    </row>
    <row r="37" spans="1:8">
      <c r="A37" s="66" t="s">
        <v>851</v>
      </c>
      <c r="B37" s="19" t="s">
        <v>774</v>
      </c>
      <c r="C37" s="21"/>
      <c r="D37" s="125"/>
      <c r="E37" s="470"/>
      <c r="F37" s="21"/>
      <c r="H37" s="224"/>
    </row>
    <row r="38" spans="1:8">
      <c r="A38" s="66"/>
      <c r="B38" s="19" t="s">
        <v>775</v>
      </c>
      <c r="C38" s="21" t="s">
        <v>763</v>
      </c>
      <c r="D38" s="125">
        <v>192.33</v>
      </c>
      <c r="E38" s="470">
        <f t="shared" ref="E38:E39" si="4">F38-D38</f>
        <v>38.47</v>
      </c>
      <c r="F38" s="21">
        <f>ROUND(D38*120/100,2)</f>
        <v>230.8</v>
      </c>
      <c r="H38" s="224"/>
    </row>
    <row r="39" spans="1:8">
      <c r="A39" s="66"/>
      <c r="B39" s="26" t="s">
        <v>776</v>
      </c>
      <c r="C39" s="21" t="s">
        <v>763</v>
      </c>
      <c r="D39" s="509">
        <v>153.86000000000001</v>
      </c>
      <c r="E39" s="513">
        <f t="shared" si="4"/>
        <v>30.769999999999982</v>
      </c>
      <c r="F39" s="21">
        <f>ROUND(D39*120/100,2)</f>
        <v>184.63</v>
      </c>
      <c r="H39" s="224"/>
    </row>
    <row r="40" spans="1:8">
      <c r="A40" s="66" t="s">
        <v>853</v>
      </c>
      <c r="B40" s="19" t="s">
        <v>960</v>
      </c>
      <c r="C40" s="21"/>
      <c r="D40" s="125"/>
      <c r="E40" s="470"/>
      <c r="F40" s="21"/>
      <c r="H40" s="224"/>
    </row>
    <row r="41" spans="1:8">
      <c r="A41" s="471"/>
      <c r="B41" s="19" t="s">
        <v>961</v>
      </c>
      <c r="C41" s="21"/>
      <c r="D41" s="125"/>
      <c r="E41" s="470"/>
      <c r="F41" s="21"/>
      <c r="H41" s="224"/>
    </row>
    <row r="42" spans="1:8">
      <c r="A42" s="471"/>
      <c r="B42" s="19" t="s">
        <v>962</v>
      </c>
      <c r="C42" s="21" t="s">
        <v>954</v>
      </c>
      <c r="D42" s="125">
        <v>19.850000000000001</v>
      </c>
      <c r="E42" s="470">
        <f t="shared" ref="E42:E47" si="5">F42-D42</f>
        <v>3.9699999999999989</v>
      </c>
      <c r="F42" s="21">
        <f t="shared" ref="F42:F47" si="6">ROUND(D42*120/100,2)</f>
        <v>23.82</v>
      </c>
      <c r="H42" s="224"/>
    </row>
    <row r="43" spans="1:8">
      <c r="A43" s="471"/>
      <c r="B43" s="472" t="s">
        <v>955</v>
      </c>
      <c r="C43" s="21" t="s">
        <v>954</v>
      </c>
      <c r="D43" s="125">
        <v>25.27</v>
      </c>
      <c r="E43" s="470">
        <f t="shared" si="5"/>
        <v>5.0500000000000007</v>
      </c>
      <c r="F43" s="21">
        <f t="shared" si="6"/>
        <v>30.32</v>
      </c>
      <c r="H43" s="224"/>
    </row>
    <row r="44" spans="1:8">
      <c r="A44" s="471"/>
      <c r="B44" s="472" t="s">
        <v>956</v>
      </c>
      <c r="C44" s="21" t="s">
        <v>954</v>
      </c>
      <c r="D44" s="125">
        <v>36.1</v>
      </c>
      <c r="E44" s="470">
        <f t="shared" si="5"/>
        <v>7.2199999999999989</v>
      </c>
      <c r="F44" s="21">
        <f t="shared" si="6"/>
        <v>43.32</v>
      </c>
      <c r="H44" s="224"/>
    </row>
    <row r="45" spans="1:8">
      <c r="A45" s="471"/>
      <c r="B45" s="26" t="s">
        <v>963</v>
      </c>
      <c r="C45" s="21" t="s">
        <v>954</v>
      </c>
      <c r="D45" s="125">
        <v>55.98</v>
      </c>
      <c r="E45" s="470">
        <f t="shared" si="5"/>
        <v>11.20000000000001</v>
      </c>
      <c r="F45" s="21">
        <f t="shared" si="6"/>
        <v>67.180000000000007</v>
      </c>
      <c r="H45" s="224"/>
    </row>
    <row r="46" spans="1:8">
      <c r="A46" s="471"/>
      <c r="B46" s="237" t="s">
        <v>964</v>
      </c>
      <c r="C46" s="21" t="s">
        <v>954</v>
      </c>
      <c r="D46" s="125">
        <v>61.43</v>
      </c>
      <c r="E46" s="470">
        <f t="shared" si="5"/>
        <v>12.29</v>
      </c>
      <c r="F46" s="21">
        <f t="shared" si="6"/>
        <v>73.72</v>
      </c>
      <c r="H46" s="224"/>
    </row>
    <row r="47" spans="1:8">
      <c r="A47" s="471"/>
      <c r="B47" s="237" t="s">
        <v>965</v>
      </c>
      <c r="C47" s="21" t="s">
        <v>954</v>
      </c>
      <c r="D47" s="125">
        <v>72.180000000000007</v>
      </c>
      <c r="E47" s="470">
        <f t="shared" si="5"/>
        <v>14.439999999999998</v>
      </c>
      <c r="F47" s="21">
        <f t="shared" si="6"/>
        <v>86.62</v>
      </c>
      <c r="H47" s="224"/>
    </row>
    <row r="48" spans="1:8">
      <c r="A48" s="471"/>
      <c r="B48" s="134" t="s">
        <v>966</v>
      </c>
      <c r="C48" s="21"/>
      <c r="D48" s="125"/>
      <c r="E48" s="470"/>
      <c r="F48" s="21"/>
      <c r="H48" s="224"/>
    </row>
    <row r="49" spans="1:8">
      <c r="A49" s="471"/>
      <c r="B49" s="26" t="s">
        <v>967</v>
      </c>
      <c r="C49" s="21" t="s">
        <v>763</v>
      </c>
      <c r="D49" s="125">
        <v>5.43</v>
      </c>
      <c r="E49" s="470">
        <f t="shared" ref="E49:E51" si="7">F49-D49</f>
        <v>1.0899999999999999</v>
      </c>
      <c r="F49" s="21">
        <f>ROUND(D49*120/100,2)</f>
        <v>6.52</v>
      </c>
      <c r="H49" s="224"/>
    </row>
    <row r="50" spans="1:8">
      <c r="A50" s="471"/>
      <c r="B50" s="26" t="s">
        <v>968</v>
      </c>
      <c r="C50" s="21" t="s">
        <v>763</v>
      </c>
      <c r="D50" s="125">
        <v>9.0500000000000007</v>
      </c>
      <c r="E50" s="470">
        <f t="shared" si="7"/>
        <v>1.8099999999999987</v>
      </c>
      <c r="F50" s="21">
        <f>ROUND(D50*120/100,2)</f>
        <v>10.86</v>
      </c>
      <c r="H50" s="224"/>
    </row>
    <row r="51" spans="1:8">
      <c r="A51" s="66"/>
      <c r="B51" s="26" t="s">
        <v>969</v>
      </c>
      <c r="C51" s="21" t="s">
        <v>763</v>
      </c>
      <c r="D51" s="125">
        <v>12.64</v>
      </c>
      <c r="E51" s="470">
        <f t="shared" si="7"/>
        <v>2.5299999999999994</v>
      </c>
      <c r="F51" s="21">
        <f>ROUND(D51*120/100,2)</f>
        <v>15.17</v>
      </c>
      <c r="H51" s="224"/>
    </row>
    <row r="52" spans="1:8">
      <c r="A52" s="66" t="s">
        <v>855</v>
      </c>
      <c r="B52" s="19" t="s">
        <v>970</v>
      </c>
      <c r="C52" s="26"/>
      <c r="D52" s="389"/>
      <c r="E52" s="473"/>
      <c r="F52" s="21"/>
      <c r="H52" s="224"/>
    </row>
    <row r="53" spans="1:8" ht="13.8">
      <c r="A53" s="66"/>
      <c r="B53" s="19" t="s">
        <v>971</v>
      </c>
      <c r="C53" s="26"/>
      <c r="D53" s="389"/>
      <c r="E53" s="473"/>
      <c r="F53" s="21"/>
      <c r="H53" s="224"/>
    </row>
    <row r="54" spans="1:8">
      <c r="A54" s="66"/>
      <c r="B54" s="19" t="s">
        <v>972</v>
      </c>
      <c r="C54" s="26"/>
      <c r="D54" s="389"/>
      <c r="E54" s="473"/>
      <c r="F54" s="21"/>
      <c r="H54" s="224"/>
    </row>
    <row r="55" spans="1:8" ht="13.8">
      <c r="A55" s="66"/>
      <c r="B55" s="19">
        <v>15</v>
      </c>
      <c r="C55" s="21" t="s">
        <v>973</v>
      </c>
      <c r="D55" s="125">
        <v>2.0699999999999998</v>
      </c>
      <c r="E55" s="470">
        <f t="shared" ref="E55:E58" si="8">F55-D55</f>
        <v>0.41000000000000014</v>
      </c>
      <c r="F55" s="21">
        <f>ROUND(D55*120/100,2)</f>
        <v>2.48</v>
      </c>
      <c r="H55" s="224"/>
    </row>
    <row r="56" spans="1:8" ht="13.8">
      <c r="A56" s="66"/>
      <c r="B56" s="19">
        <v>32</v>
      </c>
      <c r="C56" s="21" t="s">
        <v>973</v>
      </c>
      <c r="D56" s="125">
        <v>2.42</v>
      </c>
      <c r="E56" s="470">
        <f t="shared" si="8"/>
        <v>0.48</v>
      </c>
      <c r="F56" s="21">
        <f>ROUND(D56*120/100,2)</f>
        <v>2.9</v>
      </c>
      <c r="H56" s="224"/>
    </row>
    <row r="57" spans="1:8" ht="13.8">
      <c r="A57" s="66"/>
      <c r="B57" s="19">
        <v>40</v>
      </c>
      <c r="C57" s="21" t="s">
        <v>973</v>
      </c>
      <c r="D57" s="125">
        <v>2.65</v>
      </c>
      <c r="E57" s="470">
        <f t="shared" si="8"/>
        <v>0.53000000000000025</v>
      </c>
      <c r="F57" s="21">
        <f>ROUND(D57*120/100,2)</f>
        <v>3.18</v>
      </c>
      <c r="H57" s="224"/>
    </row>
    <row r="58" spans="1:8" ht="13.8">
      <c r="A58" s="66"/>
      <c r="B58" s="19" t="s">
        <v>974</v>
      </c>
      <c r="C58" s="21" t="s">
        <v>973</v>
      </c>
      <c r="D58" s="125">
        <v>3.89</v>
      </c>
      <c r="E58" s="470">
        <f t="shared" si="8"/>
        <v>0.7799999999999998</v>
      </c>
      <c r="F58" s="21">
        <f>ROUND(D58*120/100,2)</f>
        <v>4.67</v>
      </c>
      <c r="H58" s="224"/>
    </row>
    <row r="59" spans="1:8">
      <c r="A59" s="66"/>
      <c r="B59" s="19" t="s">
        <v>975</v>
      </c>
      <c r="C59" s="21"/>
      <c r="D59" s="125"/>
      <c r="E59" s="470"/>
      <c r="F59" s="21"/>
      <c r="H59" s="224"/>
    </row>
    <row r="60" spans="1:8" ht="13.8">
      <c r="A60" s="66"/>
      <c r="B60" s="19">
        <v>15</v>
      </c>
      <c r="C60" s="21" t="s">
        <v>973</v>
      </c>
      <c r="D60" s="125">
        <v>2.4700000000000002</v>
      </c>
      <c r="E60" s="470">
        <f t="shared" ref="E60:E63" si="9">F60-D60</f>
        <v>0.48999999999999977</v>
      </c>
      <c r="F60" s="21">
        <f>ROUND(D60*120/100,2)</f>
        <v>2.96</v>
      </c>
      <c r="H60" s="224"/>
    </row>
    <row r="61" spans="1:8" ht="13.8">
      <c r="A61" s="66"/>
      <c r="B61" s="19">
        <v>32</v>
      </c>
      <c r="C61" s="21" t="s">
        <v>973</v>
      </c>
      <c r="D61" s="125">
        <v>2.88</v>
      </c>
      <c r="E61" s="470">
        <f t="shared" si="9"/>
        <v>0.58000000000000007</v>
      </c>
      <c r="F61" s="21">
        <f>ROUND(D61*120/100,2)</f>
        <v>3.46</v>
      </c>
      <c r="H61" s="224"/>
    </row>
    <row r="62" spans="1:8" ht="13.8">
      <c r="A62" s="66"/>
      <c r="B62" s="19">
        <v>40</v>
      </c>
      <c r="C62" s="21" t="s">
        <v>973</v>
      </c>
      <c r="D62" s="125">
        <v>3.19</v>
      </c>
      <c r="E62" s="470">
        <f t="shared" si="9"/>
        <v>0.64000000000000012</v>
      </c>
      <c r="F62" s="21">
        <f>ROUND(D62*120/100,2)</f>
        <v>3.83</v>
      </c>
      <c r="H62" s="224"/>
    </row>
    <row r="63" spans="1:8" ht="13.8">
      <c r="A63" s="66"/>
      <c r="B63" s="19" t="s">
        <v>974</v>
      </c>
      <c r="C63" s="21" t="s">
        <v>973</v>
      </c>
      <c r="D63" s="125">
        <v>4.37</v>
      </c>
      <c r="E63" s="470">
        <f t="shared" si="9"/>
        <v>0.87000000000000011</v>
      </c>
      <c r="F63" s="21">
        <f>ROUND(D63*120/100,2)</f>
        <v>5.24</v>
      </c>
      <c r="H63" s="224"/>
    </row>
    <row r="64" spans="1:8" ht="13.8">
      <c r="A64" s="66" t="s">
        <v>857</v>
      </c>
      <c r="B64" s="19" t="s">
        <v>976</v>
      </c>
      <c r="C64" s="21"/>
      <c r="D64" s="125"/>
      <c r="E64" s="470"/>
      <c r="F64" s="21"/>
      <c r="H64" s="224"/>
    </row>
    <row r="65" spans="1:8">
      <c r="A65" s="66"/>
      <c r="B65" s="19" t="s">
        <v>977</v>
      </c>
      <c r="C65" s="21"/>
      <c r="D65" s="125"/>
      <c r="E65" s="470"/>
      <c r="F65" s="21"/>
      <c r="H65" s="224"/>
    </row>
    <row r="66" spans="1:8" ht="13.8">
      <c r="A66" s="66"/>
      <c r="B66" s="19" t="s">
        <v>978</v>
      </c>
      <c r="C66" s="21" t="s">
        <v>973</v>
      </c>
      <c r="D66" s="125">
        <v>83.16</v>
      </c>
      <c r="E66" s="470">
        <f t="shared" ref="E66:E68" si="10">F66-D66</f>
        <v>16.63000000000001</v>
      </c>
      <c r="F66" s="21">
        <f>ROUND(D66*120/100,2)</f>
        <v>99.79</v>
      </c>
      <c r="H66" s="224"/>
    </row>
    <row r="67" spans="1:8" ht="13.8">
      <c r="A67" s="66" t="s">
        <v>142</v>
      </c>
      <c r="B67" s="26" t="s">
        <v>979</v>
      </c>
      <c r="C67" s="21" t="s">
        <v>973</v>
      </c>
      <c r="D67" s="125">
        <v>150.58000000000001</v>
      </c>
      <c r="E67" s="470">
        <f t="shared" si="10"/>
        <v>30.119999999999976</v>
      </c>
      <c r="F67" s="21">
        <f>ROUND(D67*120/100,2)</f>
        <v>180.7</v>
      </c>
      <c r="H67" s="224"/>
    </row>
    <row r="68" spans="1:8" ht="13.8">
      <c r="A68" s="66"/>
      <c r="B68" s="26" t="s">
        <v>980</v>
      </c>
      <c r="C68" s="21" t="s">
        <v>973</v>
      </c>
      <c r="D68" s="125">
        <v>218.05</v>
      </c>
      <c r="E68" s="470">
        <f t="shared" si="10"/>
        <v>43.610000000000014</v>
      </c>
      <c r="F68" s="21">
        <f>ROUND(D68*120/100,2)</f>
        <v>261.66000000000003</v>
      </c>
      <c r="H68" s="224"/>
    </row>
    <row r="69" spans="1:8">
      <c r="A69" s="66" t="s">
        <v>859</v>
      </c>
      <c r="B69" s="26" t="s">
        <v>981</v>
      </c>
      <c r="C69" s="21"/>
      <c r="D69" s="125"/>
      <c r="E69" s="470"/>
      <c r="F69" s="21"/>
      <c r="H69" s="224"/>
    </row>
    <row r="70" spans="1:8">
      <c r="A70" s="66" t="s">
        <v>142</v>
      </c>
      <c r="B70" s="26" t="s">
        <v>982</v>
      </c>
      <c r="C70" s="26"/>
      <c r="D70" s="389"/>
      <c r="E70" s="473"/>
      <c r="F70" s="21"/>
      <c r="H70" s="224"/>
    </row>
    <row r="71" spans="1:8">
      <c r="A71" s="66"/>
      <c r="B71" s="474" t="s">
        <v>983</v>
      </c>
      <c r="C71" s="21" t="s">
        <v>763</v>
      </c>
      <c r="D71" s="125">
        <v>405.39</v>
      </c>
      <c r="E71" s="470">
        <f t="shared" ref="E71:E72" si="11">F71-D71</f>
        <v>81.080000000000041</v>
      </c>
      <c r="F71" s="21">
        <f>ROUND(D71*120/100,2)</f>
        <v>486.47</v>
      </c>
      <c r="H71" s="224"/>
    </row>
    <row r="72" spans="1:8">
      <c r="A72" s="66"/>
      <c r="B72" s="19" t="s">
        <v>984</v>
      </c>
      <c r="C72" s="21" t="s">
        <v>763</v>
      </c>
      <c r="D72" s="125">
        <v>486.42</v>
      </c>
      <c r="E72" s="470">
        <f t="shared" si="11"/>
        <v>97.28000000000003</v>
      </c>
      <c r="F72" s="21">
        <f>ROUND(D72*120/100,2)</f>
        <v>583.70000000000005</v>
      </c>
      <c r="H72" s="224"/>
    </row>
    <row r="73" spans="1:8">
      <c r="A73" s="66"/>
      <c r="B73" s="474" t="s">
        <v>985</v>
      </c>
      <c r="C73" s="21"/>
      <c r="D73" s="125"/>
      <c r="E73" s="475"/>
      <c r="F73" s="21"/>
      <c r="H73" s="224"/>
    </row>
    <row r="74" spans="1:8">
      <c r="A74" s="66"/>
      <c r="B74" s="474" t="s">
        <v>986</v>
      </c>
      <c r="C74" s="21" t="s">
        <v>763</v>
      </c>
      <c r="D74" s="125">
        <v>95.78</v>
      </c>
      <c r="E74" s="470">
        <f t="shared" ref="E74:E75" si="12">F74-D74</f>
        <v>19.159999999999997</v>
      </c>
      <c r="F74" s="21">
        <f>ROUND(D74*120/100,2)</f>
        <v>114.94</v>
      </c>
      <c r="H74" s="224"/>
    </row>
    <row r="75" spans="1:8">
      <c r="A75" s="66"/>
      <c r="B75" s="26" t="s">
        <v>987</v>
      </c>
      <c r="C75" s="21" t="s">
        <v>763</v>
      </c>
      <c r="D75" s="125">
        <v>162.88</v>
      </c>
      <c r="E75" s="470">
        <f t="shared" si="12"/>
        <v>32.580000000000013</v>
      </c>
      <c r="F75" s="21">
        <f>ROUND(D75*120/100,2)</f>
        <v>195.46</v>
      </c>
      <c r="H75" s="224"/>
    </row>
    <row r="76" spans="1:8">
      <c r="A76" s="66"/>
      <c r="B76" s="474" t="s">
        <v>988</v>
      </c>
      <c r="C76" s="21"/>
      <c r="D76" s="125"/>
      <c r="E76" s="475"/>
      <c r="F76" s="21"/>
      <c r="H76" s="224"/>
    </row>
    <row r="77" spans="1:8">
      <c r="A77" s="66"/>
      <c r="B77" s="474" t="s">
        <v>986</v>
      </c>
      <c r="C77" s="21" t="s">
        <v>763</v>
      </c>
      <c r="D77" s="125">
        <v>114.99</v>
      </c>
      <c r="E77" s="470">
        <f t="shared" ref="E77:E78" si="13">F77-D77</f>
        <v>23.000000000000014</v>
      </c>
      <c r="F77" s="21">
        <f>ROUND(D77*120/100,2)</f>
        <v>137.99</v>
      </c>
      <c r="H77" s="224"/>
    </row>
    <row r="78" spans="1:8">
      <c r="A78" s="66"/>
      <c r="B78" s="26" t="s">
        <v>987</v>
      </c>
      <c r="C78" s="21" t="s">
        <v>763</v>
      </c>
      <c r="D78" s="125">
        <v>195.45</v>
      </c>
      <c r="E78" s="470">
        <f t="shared" si="13"/>
        <v>39.090000000000003</v>
      </c>
      <c r="F78" s="21">
        <f>ROUND(D78*120/100,2)</f>
        <v>234.54</v>
      </c>
      <c r="H78" s="224"/>
    </row>
    <row r="79" spans="1:8">
      <c r="A79" s="66" t="s">
        <v>861</v>
      </c>
      <c r="B79" s="26" t="s">
        <v>989</v>
      </c>
      <c r="C79" s="21"/>
      <c r="D79" s="125"/>
      <c r="E79" s="470"/>
      <c r="F79" s="21"/>
      <c r="H79" s="224"/>
    </row>
    <row r="80" spans="1:8">
      <c r="A80" s="66"/>
      <c r="B80" s="26" t="s">
        <v>990</v>
      </c>
      <c r="C80" s="21"/>
      <c r="D80" s="125"/>
      <c r="E80" s="470"/>
      <c r="F80" s="21"/>
      <c r="H80" s="224"/>
    </row>
    <row r="81" spans="1:8">
      <c r="A81" s="66"/>
      <c r="B81" s="19" t="s">
        <v>991</v>
      </c>
      <c r="C81" s="21" t="s">
        <v>992</v>
      </c>
      <c r="D81" s="125">
        <v>180.58</v>
      </c>
      <c r="E81" s="470">
        <f t="shared" ref="E81:E83" si="14">F81-D81</f>
        <v>36.119999999999976</v>
      </c>
      <c r="F81" s="21">
        <f>ROUND(D81*120/100,2)</f>
        <v>216.7</v>
      </c>
      <c r="H81" s="224"/>
    </row>
    <row r="82" spans="1:8">
      <c r="A82" s="66"/>
      <c r="B82" s="472" t="s">
        <v>955</v>
      </c>
      <c r="C82" s="21" t="s">
        <v>992</v>
      </c>
      <c r="D82" s="125">
        <v>216.68</v>
      </c>
      <c r="E82" s="470">
        <f t="shared" si="14"/>
        <v>43.339999999999975</v>
      </c>
      <c r="F82" s="21">
        <f>ROUND(D82*120/100,2)</f>
        <v>260.02</v>
      </c>
      <c r="H82" s="224"/>
    </row>
    <row r="83" spans="1:8">
      <c r="A83" s="66"/>
      <c r="B83" s="472" t="s">
        <v>956</v>
      </c>
      <c r="C83" s="21" t="s">
        <v>992</v>
      </c>
      <c r="D83" s="125">
        <v>270.82</v>
      </c>
      <c r="E83" s="470">
        <f t="shared" si="14"/>
        <v>54.160000000000025</v>
      </c>
      <c r="F83" s="21">
        <f>ROUND(D83*120/100,2)</f>
        <v>324.98</v>
      </c>
      <c r="H83" s="224"/>
    </row>
    <row r="84" spans="1:8">
      <c r="A84" s="66" t="s">
        <v>862</v>
      </c>
      <c r="B84" s="32" t="s">
        <v>993</v>
      </c>
      <c r="C84" s="21"/>
      <c r="D84" s="125"/>
      <c r="E84" s="470"/>
      <c r="F84" s="21"/>
      <c r="H84" s="224"/>
    </row>
    <row r="85" spans="1:8">
      <c r="A85" s="66"/>
      <c r="B85" s="32" t="s">
        <v>994</v>
      </c>
      <c r="C85" s="21"/>
      <c r="D85" s="125"/>
      <c r="E85" s="470"/>
      <c r="F85" s="21"/>
      <c r="H85" s="224"/>
    </row>
    <row r="86" spans="1:8" ht="13.8">
      <c r="A86" s="66"/>
      <c r="B86" s="19" t="s">
        <v>995</v>
      </c>
      <c r="C86" s="21" t="s">
        <v>996</v>
      </c>
      <c r="D86" s="125">
        <v>38.99</v>
      </c>
      <c r="E86" s="470">
        <f t="shared" ref="E86:E89" si="15">F86-D86</f>
        <v>7.7999999999999972</v>
      </c>
      <c r="F86" s="21">
        <f>ROUND(D86*120/100,2)</f>
        <v>46.79</v>
      </c>
      <c r="H86" s="224"/>
    </row>
    <row r="87" spans="1:8" ht="13.8">
      <c r="A87" s="66"/>
      <c r="B87" s="19" t="s">
        <v>997</v>
      </c>
      <c r="C87" s="21" t="s">
        <v>996</v>
      </c>
      <c r="D87" s="125">
        <v>57.62</v>
      </c>
      <c r="E87" s="470">
        <f t="shared" si="15"/>
        <v>11.520000000000003</v>
      </c>
      <c r="F87" s="21">
        <f>ROUND(D87*120/100,2)</f>
        <v>69.14</v>
      </c>
      <c r="H87" s="224"/>
    </row>
    <row r="88" spans="1:8" ht="13.8">
      <c r="A88" s="66"/>
      <c r="B88" s="19" t="s">
        <v>998</v>
      </c>
      <c r="C88" s="21" t="s">
        <v>996</v>
      </c>
      <c r="D88" s="125">
        <v>88.11</v>
      </c>
      <c r="E88" s="470">
        <f t="shared" si="15"/>
        <v>17.620000000000005</v>
      </c>
      <c r="F88" s="21">
        <f>ROUND(D88*120/100,2)</f>
        <v>105.73</v>
      </c>
      <c r="H88" s="224"/>
    </row>
    <row r="89" spans="1:8" ht="13.8">
      <c r="A89" s="66"/>
      <c r="B89" s="19" t="s">
        <v>997</v>
      </c>
      <c r="C89" s="21" t="s">
        <v>996</v>
      </c>
      <c r="D89" s="125">
        <v>128.84</v>
      </c>
      <c r="E89" s="470">
        <f t="shared" si="15"/>
        <v>25.77000000000001</v>
      </c>
      <c r="F89" s="21">
        <f>ROUND(D89*120/100,2)</f>
        <v>154.61000000000001</v>
      </c>
      <c r="H89" s="224"/>
    </row>
    <row r="90" spans="1:8">
      <c r="A90" s="21" t="s">
        <v>864</v>
      </c>
      <c r="B90" s="19" t="s">
        <v>999</v>
      </c>
      <c r="C90" s="21"/>
      <c r="D90" s="125"/>
      <c r="E90" s="470"/>
      <c r="F90" s="21"/>
      <c r="H90" s="224"/>
    </row>
    <row r="91" spans="1:8">
      <c r="A91" s="66"/>
      <c r="B91" s="26" t="s">
        <v>241</v>
      </c>
      <c r="C91" s="21"/>
      <c r="D91" s="125"/>
      <c r="E91" s="470"/>
      <c r="F91" s="21"/>
      <c r="H91" s="224"/>
    </row>
    <row r="92" spans="1:8">
      <c r="A92" s="66"/>
      <c r="B92" s="26" t="s">
        <v>242</v>
      </c>
      <c r="C92" s="21" t="s">
        <v>763</v>
      </c>
      <c r="D92" s="125">
        <v>127.7</v>
      </c>
      <c r="E92" s="470">
        <f t="shared" ref="E92:E95" si="16">F92-D92</f>
        <v>25.540000000000006</v>
      </c>
      <c r="F92" s="21">
        <f>ROUND(D92*120/100,2)</f>
        <v>153.24</v>
      </c>
      <c r="H92" s="224"/>
    </row>
    <row r="93" spans="1:8">
      <c r="A93" s="66"/>
      <c r="B93" s="26" t="s">
        <v>243</v>
      </c>
      <c r="C93" s="21" t="s">
        <v>763</v>
      </c>
      <c r="D93" s="125">
        <v>133.74</v>
      </c>
      <c r="E93" s="470">
        <f t="shared" si="16"/>
        <v>26.75</v>
      </c>
      <c r="F93" s="21">
        <f>ROUND(D93*120/100,2)</f>
        <v>160.49</v>
      </c>
      <c r="H93" s="224"/>
    </row>
    <row r="94" spans="1:8">
      <c r="A94" s="66"/>
      <c r="B94" s="26" t="s">
        <v>244</v>
      </c>
      <c r="C94" s="21" t="s">
        <v>763</v>
      </c>
      <c r="D94" s="125">
        <v>198.63</v>
      </c>
      <c r="E94" s="470">
        <f t="shared" si="16"/>
        <v>39.730000000000018</v>
      </c>
      <c r="F94" s="21">
        <f>ROUND(D94*120/100,2)</f>
        <v>238.36</v>
      </c>
      <c r="H94" s="224"/>
    </row>
    <row r="95" spans="1:8">
      <c r="A95" s="66"/>
      <c r="B95" s="26" t="s">
        <v>245</v>
      </c>
      <c r="C95" s="21"/>
      <c r="D95" s="125">
        <v>214.83</v>
      </c>
      <c r="E95" s="470">
        <f t="shared" si="16"/>
        <v>42.97</v>
      </c>
      <c r="F95" s="21">
        <f>ROUND(D95*120/100,2)</f>
        <v>257.8</v>
      </c>
      <c r="H95" s="224"/>
    </row>
    <row r="96" spans="1:8">
      <c r="A96" s="66"/>
      <c r="B96" s="26" t="s">
        <v>1000</v>
      </c>
      <c r="C96" s="21"/>
      <c r="D96" s="125"/>
      <c r="E96" s="470"/>
      <c r="F96" s="21"/>
      <c r="H96" s="224"/>
    </row>
    <row r="97" spans="1:8">
      <c r="A97" s="66"/>
      <c r="B97" s="26" t="s">
        <v>242</v>
      </c>
      <c r="C97" s="21" t="s">
        <v>763</v>
      </c>
      <c r="D97" s="125">
        <v>160.11000000000001</v>
      </c>
      <c r="E97" s="470">
        <f t="shared" ref="E97:E100" si="17">F97-D97</f>
        <v>32.019999999999982</v>
      </c>
      <c r="F97" s="21">
        <f>ROUND(D97*120/100,2)</f>
        <v>192.13</v>
      </c>
      <c r="H97" s="224"/>
    </row>
    <row r="98" spans="1:8">
      <c r="A98" s="66"/>
      <c r="B98" s="26" t="s">
        <v>243</v>
      </c>
      <c r="C98" s="21" t="s">
        <v>763</v>
      </c>
      <c r="D98" s="125">
        <v>182.43</v>
      </c>
      <c r="E98" s="470">
        <f t="shared" si="17"/>
        <v>36.489999999999981</v>
      </c>
      <c r="F98" s="21">
        <f>ROUND(D98*120/100,2)</f>
        <v>218.92</v>
      </c>
      <c r="H98" s="224"/>
    </row>
    <row r="99" spans="1:8">
      <c r="A99" s="66"/>
      <c r="B99" s="26" t="s">
        <v>244</v>
      </c>
      <c r="C99" s="21" t="s">
        <v>763</v>
      </c>
      <c r="D99" s="125">
        <v>237.13</v>
      </c>
      <c r="E99" s="470">
        <f t="shared" si="17"/>
        <v>47.430000000000007</v>
      </c>
      <c r="F99" s="21">
        <f>ROUND(D99*120/100,2)</f>
        <v>284.56</v>
      </c>
      <c r="H99" s="224"/>
    </row>
    <row r="100" spans="1:8">
      <c r="A100" s="66"/>
      <c r="B100" s="26" t="s">
        <v>245</v>
      </c>
      <c r="C100" s="21" t="s">
        <v>763</v>
      </c>
      <c r="D100" s="125">
        <v>275.63</v>
      </c>
      <c r="E100" s="470">
        <f t="shared" si="17"/>
        <v>55.129999999999995</v>
      </c>
      <c r="F100" s="21">
        <f>ROUND(D100*120/100,2)</f>
        <v>330.76</v>
      </c>
      <c r="H100" s="224"/>
    </row>
    <row r="101" spans="1:8">
      <c r="A101" s="66" t="s">
        <v>866</v>
      </c>
      <c r="B101" s="19" t="s">
        <v>97</v>
      </c>
      <c r="C101" s="21"/>
      <c r="D101" s="125"/>
      <c r="E101" s="470"/>
      <c r="F101" s="21"/>
      <c r="H101" s="224"/>
    </row>
    <row r="102" spans="1:8">
      <c r="A102" s="66"/>
      <c r="B102" s="131" t="s">
        <v>98</v>
      </c>
      <c r="C102" s="21" t="s">
        <v>1001</v>
      </c>
      <c r="D102" s="125">
        <v>343.83</v>
      </c>
      <c r="E102" s="470">
        <f t="shared" ref="E102:E103" si="18">F102-D102</f>
        <v>68.770000000000039</v>
      </c>
      <c r="F102" s="21">
        <f>ROUND(D102*120/100,2)</f>
        <v>412.6</v>
      </c>
      <c r="H102" s="224"/>
    </row>
    <row r="103" spans="1:8">
      <c r="A103" s="66"/>
      <c r="B103" s="19" t="s">
        <v>100</v>
      </c>
      <c r="C103" s="21"/>
      <c r="D103" s="125">
        <v>137.55000000000001</v>
      </c>
      <c r="E103" s="470">
        <f t="shared" si="18"/>
        <v>27.509999999999991</v>
      </c>
      <c r="F103" s="21">
        <f>ROUND(D103*120/100,2)</f>
        <v>165.06</v>
      </c>
      <c r="H103" s="224"/>
    </row>
    <row r="104" spans="1:8">
      <c r="A104" s="66" t="s">
        <v>869</v>
      </c>
      <c r="B104" s="26" t="s">
        <v>1002</v>
      </c>
      <c r="C104" s="26"/>
      <c r="D104" s="125"/>
      <c r="E104" s="470"/>
      <c r="F104" s="21"/>
      <c r="H104" s="224"/>
    </row>
    <row r="105" spans="1:8">
      <c r="A105" s="66"/>
      <c r="B105" s="26" t="s">
        <v>1003</v>
      </c>
      <c r="C105" s="21" t="s">
        <v>763</v>
      </c>
      <c r="D105" s="125">
        <v>269.33</v>
      </c>
      <c r="E105" s="470">
        <f t="shared" ref="E105:E108" si="19">F105-D105</f>
        <v>53.870000000000005</v>
      </c>
      <c r="F105" s="21">
        <f>ROUND(D105*120/100,2)</f>
        <v>323.2</v>
      </c>
      <c r="H105" s="224"/>
    </row>
    <row r="106" spans="1:8">
      <c r="A106" s="66"/>
      <c r="B106" s="474" t="s">
        <v>1004</v>
      </c>
      <c r="C106" s="21" t="s">
        <v>763</v>
      </c>
      <c r="D106" s="125">
        <v>461.66</v>
      </c>
      <c r="E106" s="470">
        <f t="shared" si="19"/>
        <v>92.329999999999984</v>
      </c>
      <c r="F106" s="21">
        <f>ROUND(D106*120/100,2)</f>
        <v>553.99</v>
      </c>
      <c r="H106" s="224"/>
    </row>
    <row r="107" spans="1:8">
      <c r="A107" s="66"/>
      <c r="B107" s="474" t="s">
        <v>1005</v>
      </c>
      <c r="C107" s="21" t="s">
        <v>763</v>
      </c>
      <c r="D107" s="125">
        <v>700.69</v>
      </c>
      <c r="E107" s="470">
        <f t="shared" si="19"/>
        <v>140.13999999999999</v>
      </c>
      <c r="F107" s="21">
        <f>ROUND(D107*120/100,2)</f>
        <v>840.83</v>
      </c>
      <c r="H107" s="224"/>
    </row>
    <row r="108" spans="1:8">
      <c r="A108" s="66"/>
      <c r="B108" s="19" t="s">
        <v>1006</v>
      </c>
      <c r="C108" s="21" t="s">
        <v>763</v>
      </c>
      <c r="D108" s="125">
        <v>846.4</v>
      </c>
      <c r="E108" s="470">
        <f t="shared" si="19"/>
        <v>169.27999999999997</v>
      </c>
      <c r="F108" s="21">
        <f>ROUND(D108*120/100,2)</f>
        <v>1015.68</v>
      </c>
      <c r="H108" s="224"/>
    </row>
    <row r="109" spans="1:8">
      <c r="A109" s="66" t="s">
        <v>871</v>
      </c>
      <c r="B109" s="19" t="s">
        <v>1007</v>
      </c>
      <c r="C109" s="26"/>
      <c r="D109" s="389"/>
      <c r="E109" s="473"/>
      <c r="F109" s="21"/>
      <c r="H109" s="224"/>
    </row>
    <row r="110" spans="1:8">
      <c r="A110" s="66"/>
      <c r="B110" s="26" t="s">
        <v>1008</v>
      </c>
      <c r="C110" s="21" t="s">
        <v>1009</v>
      </c>
      <c r="D110" s="125">
        <v>65.16</v>
      </c>
      <c r="E110" s="470">
        <f t="shared" ref="E110:E113" si="20">F110-D110</f>
        <v>13.030000000000001</v>
      </c>
      <c r="F110" s="21">
        <f>ROUND(D110*120/100,2)</f>
        <v>78.19</v>
      </c>
      <c r="H110" s="224"/>
    </row>
    <row r="111" spans="1:8">
      <c r="A111" s="26"/>
      <c r="B111" s="131" t="s">
        <v>1010</v>
      </c>
      <c r="C111" s="21" t="s">
        <v>1009</v>
      </c>
      <c r="D111" s="125">
        <v>130.29</v>
      </c>
      <c r="E111" s="470">
        <f t="shared" si="20"/>
        <v>26.060000000000002</v>
      </c>
      <c r="F111" s="21">
        <f>ROUND(D111*120/100,2)</f>
        <v>156.35</v>
      </c>
      <c r="H111" s="224"/>
    </row>
    <row r="112" spans="1:8" ht="26.4">
      <c r="A112" s="476" t="s">
        <v>873</v>
      </c>
      <c r="B112" s="477" t="s">
        <v>1011</v>
      </c>
      <c r="C112" s="21" t="s">
        <v>1012</v>
      </c>
      <c r="D112" s="125">
        <v>318.29000000000002</v>
      </c>
      <c r="E112" s="470">
        <f t="shared" si="20"/>
        <v>63.659999999999968</v>
      </c>
      <c r="F112" s="21">
        <f>ROUND(D112*120/100,2)</f>
        <v>381.95</v>
      </c>
      <c r="H112" s="224"/>
    </row>
    <row r="113" spans="1:8">
      <c r="A113" s="26" t="s">
        <v>875</v>
      </c>
      <c r="B113" s="131" t="s">
        <v>1013</v>
      </c>
      <c r="C113" s="21" t="s">
        <v>1014</v>
      </c>
      <c r="D113" s="125">
        <v>71.900000000000006</v>
      </c>
      <c r="E113" s="470">
        <f t="shared" si="20"/>
        <v>14.379999999999995</v>
      </c>
      <c r="F113" s="21">
        <f>ROUND(D113*120/100,2)</f>
        <v>86.28</v>
      </c>
      <c r="H113" s="224"/>
    </row>
    <row r="114" spans="1:8">
      <c r="A114" s="26" t="s">
        <v>877</v>
      </c>
      <c r="B114" s="131" t="s">
        <v>1015</v>
      </c>
      <c r="C114" s="21"/>
      <c r="D114" s="125"/>
      <c r="E114" s="475"/>
      <c r="F114" s="21"/>
      <c r="H114" s="224"/>
    </row>
    <row r="115" spans="1:8" ht="13.8" thickBot="1">
      <c r="A115" s="329"/>
      <c r="B115" s="329" t="s">
        <v>1016</v>
      </c>
      <c r="C115" s="329" t="s">
        <v>1017</v>
      </c>
      <c r="D115" s="398">
        <v>60.79</v>
      </c>
      <c r="E115" s="478">
        <f>F115-D115</f>
        <v>12.160000000000004</v>
      </c>
      <c r="F115" s="139">
        <f>ROUND(D115*120/100,2)</f>
        <v>72.95</v>
      </c>
      <c r="H115" s="224"/>
    </row>
    <row r="116" spans="1:8">
      <c r="B116" s="479"/>
      <c r="D116" s="480"/>
      <c r="E116" s="481"/>
    </row>
  </sheetData>
  <mergeCells count="3">
    <mergeCell ref="A4:F4"/>
    <mergeCell ref="B5:G5"/>
    <mergeCell ref="C7:F7"/>
  </mergeCells>
  <pageMargins left="0.82677165354330717" right="0" top="0.42" bottom="0.28000000000000003" header="0.25" footer="0.64"/>
  <pageSetup paperSize="9" scale="95" orientation="portrait" verticalDpi="36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F55"/>
  <sheetViews>
    <sheetView topLeftCell="A25" workbookViewId="0">
      <selection activeCell="C52" sqref="C52"/>
    </sheetView>
  </sheetViews>
  <sheetFormatPr defaultRowHeight="13.2"/>
  <cols>
    <col min="1" max="1" width="6.109375" customWidth="1"/>
    <col min="2" max="2" width="33.109375" customWidth="1"/>
    <col min="5" max="5" width="11.109375" customWidth="1"/>
  </cols>
  <sheetData>
    <row r="3" spans="1:6">
      <c r="A3" s="4" t="s">
        <v>263</v>
      </c>
      <c r="B3" s="4"/>
      <c r="C3" s="4"/>
      <c r="D3" s="4"/>
      <c r="E3" s="4"/>
    </row>
    <row r="4" spans="1:6">
      <c r="A4" s="4" t="s">
        <v>264</v>
      </c>
      <c r="B4" s="4"/>
      <c r="C4" s="4"/>
      <c r="D4" s="4"/>
      <c r="E4" s="4"/>
    </row>
    <row r="5" spans="1:6">
      <c r="A5" s="4"/>
      <c r="B5" s="4"/>
      <c r="C5" s="4"/>
      <c r="D5" s="4"/>
      <c r="E5" s="4"/>
    </row>
    <row r="6" spans="1:6">
      <c r="C6" t="s">
        <v>39</v>
      </c>
      <c r="E6" s="87" t="s">
        <v>1022</v>
      </c>
      <c r="F6" s="87"/>
    </row>
    <row r="7" spans="1:6">
      <c r="A7" s="88" t="s">
        <v>265</v>
      </c>
      <c r="B7" s="88" t="s">
        <v>40</v>
      </c>
      <c r="C7" s="89" t="s">
        <v>266</v>
      </c>
      <c r="D7" s="88" t="s">
        <v>14</v>
      </c>
      <c r="E7" s="89" t="s">
        <v>267</v>
      </c>
    </row>
    <row r="8" spans="1:6">
      <c r="A8" s="90" t="s">
        <v>268</v>
      </c>
      <c r="B8" s="90" t="s">
        <v>43</v>
      </c>
      <c r="C8" s="91" t="s">
        <v>269</v>
      </c>
      <c r="D8" s="90">
        <v>0.2</v>
      </c>
      <c r="E8" s="91" t="s">
        <v>270</v>
      </c>
    </row>
    <row r="9" spans="1:6">
      <c r="A9" s="92"/>
      <c r="B9" s="92"/>
      <c r="C9" s="93" t="s">
        <v>9</v>
      </c>
      <c r="D9" s="92"/>
      <c r="E9" s="93" t="s">
        <v>9</v>
      </c>
    </row>
    <row r="10" spans="1:6">
      <c r="A10" s="94"/>
      <c r="B10" s="95" t="s">
        <v>271</v>
      </c>
      <c r="C10" s="94"/>
      <c r="D10" s="94"/>
      <c r="E10" s="94"/>
    </row>
    <row r="11" spans="1:6">
      <c r="A11" s="94" t="s">
        <v>272</v>
      </c>
      <c r="B11" s="96" t="s">
        <v>273</v>
      </c>
      <c r="C11" s="94"/>
      <c r="D11" s="94"/>
      <c r="E11" s="94"/>
    </row>
    <row r="12" spans="1:6">
      <c r="A12" s="94"/>
      <c r="B12" s="94" t="s">
        <v>274</v>
      </c>
      <c r="C12" s="97">
        <v>144.59</v>
      </c>
      <c r="D12" s="98">
        <v>28.92</v>
      </c>
      <c r="E12" s="97">
        <f t="shared" ref="E12:E22" si="0">C12+D12</f>
        <v>173.51</v>
      </c>
    </row>
    <row r="13" spans="1:6">
      <c r="A13" s="94" t="s">
        <v>275</v>
      </c>
      <c r="B13" s="94" t="s">
        <v>276</v>
      </c>
      <c r="C13" s="97">
        <v>186.57</v>
      </c>
      <c r="D13" s="98">
        <v>37.31</v>
      </c>
      <c r="E13" s="97">
        <f t="shared" si="0"/>
        <v>223.88</v>
      </c>
    </row>
    <row r="14" spans="1:6">
      <c r="A14" s="94" t="s">
        <v>277</v>
      </c>
      <c r="B14" s="94" t="s">
        <v>278</v>
      </c>
      <c r="C14" s="97">
        <v>228.61</v>
      </c>
      <c r="D14" s="98">
        <v>45.72</v>
      </c>
      <c r="E14" s="97">
        <f t="shared" si="0"/>
        <v>274.33000000000004</v>
      </c>
    </row>
    <row r="15" spans="1:6">
      <c r="A15" s="94" t="s">
        <v>279</v>
      </c>
      <c r="B15" s="96" t="s">
        <v>280</v>
      </c>
      <c r="C15" s="97">
        <v>300.86</v>
      </c>
      <c r="D15" s="98">
        <v>60.17</v>
      </c>
      <c r="E15" s="97">
        <f t="shared" si="0"/>
        <v>361.03000000000003</v>
      </c>
    </row>
    <row r="16" spans="1:6">
      <c r="A16" s="94" t="s">
        <v>281</v>
      </c>
      <c r="B16" s="94" t="s">
        <v>282</v>
      </c>
      <c r="C16" s="97">
        <v>342.91</v>
      </c>
      <c r="D16" s="98">
        <v>68.58</v>
      </c>
      <c r="E16" s="97">
        <f t="shared" si="0"/>
        <v>411.49</v>
      </c>
    </row>
    <row r="17" spans="1:5">
      <c r="A17" s="99" t="s">
        <v>283</v>
      </c>
      <c r="B17" s="99" t="s">
        <v>284</v>
      </c>
      <c r="C17" s="100">
        <v>384.91</v>
      </c>
      <c r="D17" s="101">
        <v>76.98</v>
      </c>
      <c r="E17" s="100">
        <f t="shared" si="0"/>
        <v>461.89000000000004</v>
      </c>
    </row>
    <row r="18" spans="1:5">
      <c r="A18" s="99" t="s">
        <v>285</v>
      </c>
      <c r="B18" s="99" t="s">
        <v>286</v>
      </c>
      <c r="C18" s="100">
        <v>149.61000000000001</v>
      </c>
      <c r="D18" s="101">
        <v>29.92</v>
      </c>
      <c r="E18" s="100">
        <f t="shared" si="0"/>
        <v>179.53000000000003</v>
      </c>
    </row>
    <row r="19" spans="1:5">
      <c r="A19" s="99" t="s">
        <v>287</v>
      </c>
      <c r="B19" s="99" t="s">
        <v>288</v>
      </c>
      <c r="C19" s="100">
        <v>52.14</v>
      </c>
      <c r="D19" s="101">
        <v>10.43</v>
      </c>
      <c r="E19" s="100">
        <f t="shared" si="0"/>
        <v>62.57</v>
      </c>
    </row>
    <row r="20" spans="1:5">
      <c r="A20" s="99" t="s">
        <v>289</v>
      </c>
      <c r="B20" s="99" t="s">
        <v>290</v>
      </c>
      <c r="C20" s="100">
        <v>63.91</v>
      </c>
      <c r="D20" s="101">
        <v>12.78</v>
      </c>
      <c r="E20" s="100">
        <f t="shared" si="0"/>
        <v>76.69</v>
      </c>
    </row>
    <row r="21" spans="1:5">
      <c r="A21" s="99" t="s">
        <v>291</v>
      </c>
      <c r="B21" s="99" t="s">
        <v>292</v>
      </c>
      <c r="C21" s="100">
        <v>206.86</v>
      </c>
      <c r="D21" s="101">
        <v>41.37</v>
      </c>
      <c r="E21" s="100">
        <f t="shared" si="0"/>
        <v>248.23000000000002</v>
      </c>
    </row>
    <row r="22" spans="1:5">
      <c r="A22" s="99" t="s">
        <v>293</v>
      </c>
      <c r="B22" s="99" t="s">
        <v>294</v>
      </c>
      <c r="C22" s="100">
        <v>335.14</v>
      </c>
      <c r="D22" s="101">
        <v>67.03</v>
      </c>
      <c r="E22" s="100">
        <f t="shared" si="0"/>
        <v>402.16999999999996</v>
      </c>
    </row>
    <row r="23" spans="1:5">
      <c r="A23" s="99"/>
      <c r="B23" s="102" t="s">
        <v>295</v>
      </c>
      <c r="C23" s="100"/>
      <c r="D23" s="101"/>
      <c r="E23" s="100"/>
    </row>
    <row r="24" spans="1:5">
      <c r="A24" s="99" t="s">
        <v>296</v>
      </c>
      <c r="B24" s="99" t="s">
        <v>297</v>
      </c>
      <c r="C24" s="100">
        <v>1171.79</v>
      </c>
      <c r="D24" s="101">
        <f>ROUND(C24*D8,2)</f>
        <v>234.36</v>
      </c>
      <c r="E24" s="100">
        <f>C24+D24</f>
        <v>1406.15</v>
      </c>
    </row>
    <row r="25" spans="1:5">
      <c r="A25" s="99" t="s">
        <v>298</v>
      </c>
      <c r="B25" s="99" t="s">
        <v>299</v>
      </c>
      <c r="C25" s="100">
        <v>1126.8</v>
      </c>
      <c r="D25" s="101">
        <f>ROUND(C25*D8,2)</f>
        <v>225.36</v>
      </c>
      <c r="E25" s="100">
        <f>C25+D25</f>
        <v>1352.1599999999999</v>
      </c>
    </row>
    <row r="26" spans="1:5">
      <c r="A26" s="99"/>
      <c r="B26" s="103" t="s">
        <v>300</v>
      </c>
      <c r="C26" s="100"/>
      <c r="D26" s="101"/>
      <c r="E26" s="100"/>
    </row>
    <row r="27" spans="1:5">
      <c r="A27" s="99" t="s">
        <v>301</v>
      </c>
      <c r="B27" s="99" t="s">
        <v>302</v>
      </c>
      <c r="C27" s="100">
        <v>211.9</v>
      </c>
      <c r="D27" s="101">
        <f>ROUND(C27*D8,2)</f>
        <v>42.38</v>
      </c>
      <c r="E27" s="100">
        <f t="shared" ref="E27:E33" si="1">C27+D27</f>
        <v>254.28</v>
      </c>
    </row>
    <row r="28" spans="1:5">
      <c r="A28" s="99" t="s">
        <v>303</v>
      </c>
      <c r="B28" s="99" t="s">
        <v>304</v>
      </c>
      <c r="C28" s="100">
        <v>256.88</v>
      </c>
      <c r="D28" s="101">
        <f>ROUND(C28*D8,2)</f>
        <v>51.38</v>
      </c>
      <c r="E28" s="100">
        <f t="shared" si="1"/>
        <v>308.26</v>
      </c>
    </row>
    <row r="29" spans="1:5">
      <c r="A29" s="99" t="s">
        <v>305</v>
      </c>
      <c r="B29" s="99" t="s">
        <v>306</v>
      </c>
      <c r="C29" s="100">
        <v>86.22</v>
      </c>
      <c r="D29" s="101">
        <f>ROUND(C29*D8,2)</f>
        <v>17.239999999999998</v>
      </c>
      <c r="E29" s="100">
        <f t="shared" si="1"/>
        <v>103.46</v>
      </c>
    </row>
    <row r="30" spans="1:5">
      <c r="A30" s="99" t="s">
        <v>307</v>
      </c>
      <c r="B30" s="99" t="s">
        <v>308</v>
      </c>
      <c r="C30" s="100">
        <v>157.49</v>
      </c>
      <c r="D30" s="101">
        <f>ROUND(C30*D8,2)</f>
        <v>31.5</v>
      </c>
      <c r="E30" s="100">
        <f t="shared" si="1"/>
        <v>188.99</v>
      </c>
    </row>
    <row r="31" spans="1:5">
      <c r="A31" s="99" t="s">
        <v>309</v>
      </c>
      <c r="B31" s="99" t="s">
        <v>310</v>
      </c>
      <c r="C31" s="100">
        <v>256.88</v>
      </c>
      <c r="D31" s="101">
        <f>ROUND(C31*D8,2)</f>
        <v>51.38</v>
      </c>
      <c r="E31" s="100">
        <f t="shared" si="1"/>
        <v>308.26</v>
      </c>
    </row>
    <row r="32" spans="1:5">
      <c r="A32" s="99" t="s">
        <v>311</v>
      </c>
      <c r="B32" s="99" t="s">
        <v>312</v>
      </c>
      <c r="C32" s="100">
        <v>395.58</v>
      </c>
      <c r="D32" s="101">
        <f>ROUND(C32*D8,2)</f>
        <v>79.12</v>
      </c>
      <c r="E32" s="100">
        <f t="shared" si="1"/>
        <v>474.7</v>
      </c>
    </row>
    <row r="33" spans="1:5">
      <c r="A33" s="99" t="s">
        <v>313</v>
      </c>
      <c r="B33" s="99" t="s">
        <v>314</v>
      </c>
      <c r="C33" s="100">
        <v>151.85</v>
      </c>
      <c r="D33" s="101">
        <f>ROUND(C33*D8,2)</f>
        <v>30.37</v>
      </c>
      <c r="E33" s="100">
        <f t="shared" si="1"/>
        <v>182.22</v>
      </c>
    </row>
    <row r="34" spans="1:5">
      <c r="A34" s="99"/>
      <c r="B34" s="103" t="s">
        <v>315</v>
      </c>
      <c r="C34" s="100"/>
      <c r="D34" s="101"/>
      <c r="E34" s="100"/>
    </row>
    <row r="35" spans="1:5">
      <c r="A35" s="99" t="s">
        <v>316</v>
      </c>
      <c r="B35" s="99" t="s">
        <v>302</v>
      </c>
      <c r="C35" s="100">
        <v>211.9</v>
      </c>
      <c r="D35" s="101">
        <f>ROUND(C35*D8,2)</f>
        <v>42.38</v>
      </c>
      <c r="E35" s="100">
        <f t="shared" ref="E35:E44" si="2">C35+D35</f>
        <v>254.28</v>
      </c>
    </row>
    <row r="36" spans="1:5">
      <c r="A36" s="99" t="s">
        <v>317</v>
      </c>
      <c r="B36" s="99" t="s">
        <v>318</v>
      </c>
      <c r="C36" s="100">
        <v>811.78</v>
      </c>
      <c r="D36" s="101">
        <f>ROUND(C36*D8,2)</f>
        <v>162.36000000000001</v>
      </c>
      <c r="E36" s="100">
        <f t="shared" si="2"/>
        <v>974.14</v>
      </c>
    </row>
    <row r="37" spans="1:5">
      <c r="A37" s="99" t="s">
        <v>319</v>
      </c>
      <c r="B37" s="99" t="s">
        <v>320</v>
      </c>
      <c r="C37" s="100">
        <v>856.83</v>
      </c>
      <c r="D37" s="101">
        <f>ROUND(C37*D8,2)</f>
        <v>171.37</v>
      </c>
      <c r="E37" s="100">
        <f t="shared" si="2"/>
        <v>1028.2</v>
      </c>
    </row>
    <row r="38" spans="1:5">
      <c r="A38" s="99" t="s">
        <v>321</v>
      </c>
      <c r="B38" s="99" t="s">
        <v>322</v>
      </c>
      <c r="C38" s="100">
        <v>864.34</v>
      </c>
      <c r="D38" s="101">
        <f>ROUND(C38*D8,2)</f>
        <v>172.87</v>
      </c>
      <c r="E38" s="100">
        <f t="shared" si="2"/>
        <v>1037.21</v>
      </c>
    </row>
    <row r="39" spans="1:5">
      <c r="A39" s="99" t="s">
        <v>323</v>
      </c>
      <c r="B39" s="99" t="s">
        <v>324</v>
      </c>
      <c r="C39" s="100">
        <v>909.29</v>
      </c>
      <c r="D39" s="101">
        <f>ROUND(C39*D8,2)</f>
        <v>181.86</v>
      </c>
      <c r="E39" s="100">
        <f t="shared" si="2"/>
        <v>1091.1500000000001</v>
      </c>
    </row>
    <row r="40" spans="1:5">
      <c r="A40" s="99" t="s">
        <v>325</v>
      </c>
      <c r="B40" s="99" t="s">
        <v>308</v>
      </c>
      <c r="C40" s="100">
        <v>1074.32</v>
      </c>
      <c r="D40" s="101">
        <f>ROUND(C40*D8,2)</f>
        <v>214.86</v>
      </c>
      <c r="E40" s="100">
        <f t="shared" si="2"/>
        <v>1289.1799999999998</v>
      </c>
    </row>
    <row r="41" spans="1:5">
      <c r="A41" s="99" t="s">
        <v>326</v>
      </c>
      <c r="B41" s="99" t="s">
        <v>327</v>
      </c>
      <c r="C41" s="100">
        <v>568.07000000000005</v>
      </c>
      <c r="D41" s="101">
        <f>ROUND(C41*D8,2)</f>
        <v>113.61</v>
      </c>
      <c r="E41" s="100">
        <f t="shared" si="2"/>
        <v>681.68000000000006</v>
      </c>
    </row>
    <row r="42" spans="1:5">
      <c r="A42" s="99" t="s">
        <v>328</v>
      </c>
      <c r="B42" s="99" t="s">
        <v>329</v>
      </c>
      <c r="C42" s="100">
        <v>613.04999999999995</v>
      </c>
      <c r="D42" s="101">
        <f>ROUND(C42*D8,2)</f>
        <v>122.61</v>
      </c>
      <c r="E42" s="100">
        <f t="shared" si="2"/>
        <v>735.66</v>
      </c>
    </row>
    <row r="43" spans="1:5">
      <c r="A43" s="99" t="s">
        <v>330</v>
      </c>
      <c r="B43" s="99" t="s">
        <v>312</v>
      </c>
      <c r="C43" s="100">
        <v>779.95</v>
      </c>
      <c r="D43" s="101">
        <f>ROUND(C43*D8,2)</f>
        <v>155.99</v>
      </c>
      <c r="E43" s="100">
        <f t="shared" si="2"/>
        <v>935.94</v>
      </c>
    </row>
    <row r="44" spans="1:5">
      <c r="A44" s="99" t="s">
        <v>331</v>
      </c>
      <c r="B44" s="99" t="s">
        <v>332</v>
      </c>
      <c r="C44" s="100">
        <v>830.53</v>
      </c>
      <c r="D44" s="101">
        <f>ROUND(C44*D8,2)</f>
        <v>166.11</v>
      </c>
      <c r="E44" s="100">
        <f t="shared" si="2"/>
        <v>996.64</v>
      </c>
    </row>
    <row r="45" spans="1:5">
      <c r="A45" s="99"/>
      <c r="B45" s="103" t="s">
        <v>333</v>
      </c>
      <c r="C45" s="100"/>
      <c r="D45" s="101"/>
      <c r="E45" s="100"/>
    </row>
    <row r="46" spans="1:5">
      <c r="A46" s="99" t="s">
        <v>334</v>
      </c>
      <c r="B46" s="104" t="s">
        <v>335</v>
      </c>
      <c r="C46" s="100">
        <v>367.48</v>
      </c>
      <c r="D46" s="101">
        <f>ROUND(C46*D8,2)</f>
        <v>73.5</v>
      </c>
      <c r="E46" s="100">
        <f t="shared" ref="E46:E51" si="3">C46+D46</f>
        <v>440.98</v>
      </c>
    </row>
    <row r="47" spans="1:5">
      <c r="A47" s="99" t="s">
        <v>336</v>
      </c>
      <c r="B47" s="104" t="s">
        <v>337</v>
      </c>
      <c r="C47" s="100">
        <v>836.19</v>
      </c>
      <c r="D47" s="101">
        <f>ROUND(C47*D8,2)</f>
        <v>167.24</v>
      </c>
      <c r="E47" s="100">
        <f t="shared" si="3"/>
        <v>1003.4300000000001</v>
      </c>
    </row>
    <row r="48" spans="1:5">
      <c r="A48" s="94" t="s">
        <v>338</v>
      </c>
      <c r="B48" s="94" t="s">
        <v>339</v>
      </c>
      <c r="C48" s="97">
        <v>253.12</v>
      </c>
      <c r="D48" s="98">
        <f>ROUND(C48*D8,2)</f>
        <v>50.62</v>
      </c>
      <c r="E48" s="97">
        <f t="shared" si="3"/>
        <v>303.74</v>
      </c>
    </row>
    <row r="49" spans="1:5">
      <c r="A49" s="94" t="s">
        <v>340</v>
      </c>
      <c r="B49" s="94" t="s">
        <v>341</v>
      </c>
      <c r="C49" s="97">
        <v>466.86</v>
      </c>
      <c r="D49" s="98">
        <f>ROUND(C49*D8,2)</f>
        <v>93.37</v>
      </c>
      <c r="E49" s="97">
        <f t="shared" si="3"/>
        <v>560.23</v>
      </c>
    </row>
    <row r="50" spans="1:5">
      <c r="A50" s="94"/>
      <c r="B50" s="94" t="s">
        <v>342</v>
      </c>
      <c r="C50" s="97">
        <v>523.08000000000004</v>
      </c>
      <c r="D50" s="98">
        <f>ROUND(C50*D8,2)</f>
        <v>104.62</v>
      </c>
      <c r="E50" s="97">
        <f t="shared" si="3"/>
        <v>627.70000000000005</v>
      </c>
    </row>
    <row r="51" spans="1:5">
      <c r="A51" s="94" t="s">
        <v>343</v>
      </c>
      <c r="B51" s="94" t="s">
        <v>344</v>
      </c>
      <c r="C51" s="97">
        <v>284.95</v>
      </c>
      <c r="D51" s="98">
        <f>ROUND(C51*D8,2)</f>
        <v>56.99</v>
      </c>
      <c r="E51" s="97">
        <f t="shared" si="3"/>
        <v>341.94</v>
      </c>
    </row>
    <row r="52" spans="1:5">
      <c r="A52" s="92"/>
      <c r="B52" s="92"/>
      <c r="C52" s="105"/>
      <c r="D52" s="105"/>
      <c r="E52" s="105"/>
    </row>
    <row r="53" spans="1:5">
      <c r="A53" s="30"/>
      <c r="B53" s="30"/>
      <c r="C53" s="106"/>
      <c r="D53" s="106"/>
      <c r="E53" s="106"/>
    </row>
    <row r="55" spans="1:5">
      <c r="B55" s="38"/>
    </row>
  </sheetData>
  <pageMargins left="1.1811023622047245" right="0" top="0.19685039370078741" bottom="0" header="0.51181102362204722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134"/>
  <sheetViews>
    <sheetView topLeftCell="A7" workbookViewId="0">
      <selection activeCell="D36" sqref="D36"/>
    </sheetView>
  </sheetViews>
  <sheetFormatPr defaultRowHeight="13.2"/>
  <cols>
    <col min="1" max="1" width="5.109375" customWidth="1"/>
    <col min="2" max="2" width="49" customWidth="1"/>
    <col min="3" max="3" width="7.6640625" customWidth="1"/>
    <col min="4" max="4" width="8.88671875" style="113"/>
    <col min="5" max="5" width="8.88671875" style="487"/>
    <col min="6" max="6" width="8.88671875" style="39"/>
  </cols>
  <sheetData>
    <row r="2" spans="1:6" ht="13.8">
      <c r="A2" s="2"/>
      <c r="B2" s="107"/>
      <c r="C2" s="107"/>
      <c r="D2" s="108"/>
    </row>
    <row r="3" spans="1:6" ht="13.8">
      <c r="A3" s="2"/>
      <c r="B3" s="107"/>
      <c r="C3" s="107"/>
      <c r="D3" s="108"/>
    </row>
    <row r="4" spans="1:6" ht="13.8">
      <c r="B4" s="109" t="s">
        <v>345</v>
      </c>
      <c r="D4" s="110"/>
    </row>
    <row r="5" spans="1:6">
      <c r="B5" s="111" t="s">
        <v>346</v>
      </c>
      <c r="C5" s="111"/>
      <c r="D5" s="111"/>
      <c r="E5" s="488"/>
      <c r="F5" s="111"/>
    </row>
    <row r="6" spans="1:6">
      <c r="A6" s="1" t="s">
        <v>347</v>
      </c>
      <c r="B6" s="4"/>
      <c r="C6" s="1"/>
      <c r="D6" s="112"/>
    </row>
    <row r="7" spans="1:6">
      <c r="A7" s="2"/>
      <c r="B7" s="2"/>
    </row>
    <row r="8" spans="1:6" ht="13.8" thickBot="1">
      <c r="C8" t="s">
        <v>3</v>
      </c>
      <c r="F8" s="482" t="s">
        <v>1023</v>
      </c>
    </row>
    <row r="9" spans="1:6" ht="13.8" thickTop="1">
      <c r="A9" s="114"/>
      <c r="B9" s="114"/>
      <c r="C9" s="114"/>
      <c r="D9" s="115"/>
      <c r="E9" s="489" t="s">
        <v>5</v>
      </c>
      <c r="F9" s="7" t="s">
        <v>4</v>
      </c>
    </row>
    <row r="10" spans="1:6">
      <c r="A10" s="116" t="s">
        <v>6</v>
      </c>
      <c r="B10" s="9" t="s">
        <v>7</v>
      </c>
      <c r="C10" s="9" t="s">
        <v>8</v>
      </c>
      <c r="D10" s="117" t="s">
        <v>36</v>
      </c>
      <c r="E10" s="490" t="s">
        <v>9</v>
      </c>
      <c r="F10" s="9" t="s">
        <v>10</v>
      </c>
    </row>
    <row r="11" spans="1:6">
      <c r="A11" s="116" t="s">
        <v>11</v>
      </c>
      <c r="B11" s="9" t="s">
        <v>12</v>
      </c>
      <c r="C11" s="9" t="s">
        <v>13</v>
      </c>
      <c r="D11" s="117" t="s">
        <v>14</v>
      </c>
      <c r="E11" s="490">
        <v>0.2</v>
      </c>
      <c r="F11" s="9" t="s">
        <v>14</v>
      </c>
    </row>
    <row r="12" spans="1:6" ht="13.8" thickBot="1">
      <c r="A12" s="116"/>
      <c r="B12" s="9"/>
      <c r="C12" s="9"/>
      <c r="D12" s="117" t="s">
        <v>9</v>
      </c>
      <c r="E12" s="490"/>
      <c r="F12" s="9" t="s">
        <v>9</v>
      </c>
    </row>
    <row r="13" spans="1:6" ht="14.4" thickTop="1" thickBot="1">
      <c r="A13" s="118">
        <v>1</v>
      </c>
      <c r="B13" s="120">
        <v>2</v>
      </c>
      <c r="C13" s="120">
        <v>3</v>
      </c>
      <c r="D13" s="115">
        <v>4</v>
      </c>
      <c r="E13" s="491">
        <v>5</v>
      </c>
      <c r="F13" s="14">
        <v>6</v>
      </c>
    </row>
    <row r="14" spans="1:6" ht="14.4" thickTop="1" thickBot="1">
      <c r="A14" s="484"/>
      <c r="B14" s="485"/>
      <c r="C14" s="15"/>
      <c r="D14" s="122"/>
      <c r="E14" s="492"/>
      <c r="F14" s="17"/>
    </row>
    <row r="15" spans="1:6">
      <c r="A15" s="15">
        <v>1</v>
      </c>
      <c r="B15" s="19" t="s">
        <v>348</v>
      </c>
      <c r="C15" s="18"/>
      <c r="D15" s="124"/>
      <c r="E15" s="129"/>
      <c r="F15" s="21"/>
    </row>
    <row r="16" spans="1:6">
      <c r="A16" s="18"/>
      <c r="B16" s="19" t="s">
        <v>349</v>
      </c>
      <c r="C16" s="18" t="s">
        <v>350</v>
      </c>
      <c r="D16" s="124">
        <v>11.54</v>
      </c>
      <c r="E16" s="129">
        <v>2.3079999999999998</v>
      </c>
      <c r="F16" s="125">
        <f>D16+E16</f>
        <v>13.847999999999999</v>
      </c>
    </row>
    <row r="17" spans="1:6">
      <c r="A17" s="18">
        <v>2</v>
      </c>
      <c r="B17" s="16" t="s">
        <v>351</v>
      </c>
      <c r="C17" s="18"/>
      <c r="D17" s="124"/>
      <c r="E17" s="129"/>
      <c r="F17" s="21"/>
    </row>
    <row r="18" spans="1:6">
      <c r="A18" s="18"/>
      <c r="B18" s="19" t="s">
        <v>352</v>
      </c>
      <c r="C18" s="18" t="s">
        <v>353</v>
      </c>
      <c r="D18" s="124">
        <v>9.0500000000000007</v>
      </c>
      <c r="E18" s="129">
        <v>1.8100000000000003</v>
      </c>
      <c r="F18" s="125">
        <f>D18+E18</f>
        <v>10.860000000000001</v>
      </c>
    </row>
    <row r="19" spans="1:6">
      <c r="A19" s="18">
        <v>3</v>
      </c>
      <c r="B19" s="19" t="s">
        <v>354</v>
      </c>
      <c r="C19" s="18"/>
      <c r="D19" s="124"/>
      <c r="E19" s="129"/>
      <c r="F19" s="21"/>
    </row>
    <row r="20" spans="1:6">
      <c r="A20" s="18"/>
      <c r="B20" s="19" t="s">
        <v>355</v>
      </c>
      <c r="C20" s="126" t="s">
        <v>356</v>
      </c>
      <c r="D20" s="124">
        <v>46.95</v>
      </c>
      <c r="E20" s="129">
        <v>9.39</v>
      </c>
      <c r="F20" s="125">
        <f t="shared" ref="F20:F22" si="0">D20+E20</f>
        <v>56.34</v>
      </c>
    </row>
    <row r="21" spans="1:6">
      <c r="A21" s="18"/>
      <c r="B21" s="19" t="s">
        <v>357</v>
      </c>
      <c r="C21" s="18" t="s">
        <v>18</v>
      </c>
      <c r="D21" s="124">
        <v>9.0500000000000007</v>
      </c>
      <c r="E21" s="129">
        <v>1.8100000000000003</v>
      </c>
      <c r="F21" s="125">
        <f t="shared" si="0"/>
        <v>10.860000000000001</v>
      </c>
    </row>
    <row r="22" spans="1:6">
      <c r="A22" s="18">
        <v>4</v>
      </c>
      <c r="B22" s="19" t="s">
        <v>358</v>
      </c>
      <c r="C22" s="18" t="s">
        <v>359</v>
      </c>
      <c r="D22" s="124">
        <v>14.42</v>
      </c>
      <c r="E22" s="129">
        <v>2.8839999999999999</v>
      </c>
      <c r="F22" s="125">
        <f t="shared" si="0"/>
        <v>17.303999999999998</v>
      </c>
    </row>
    <row r="23" spans="1:6">
      <c r="A23" s="18">
        <v>5</v>
      </c>
      <c r="B23" s="19" t="s">
        <v>360</v>
      </c>
      <c r="C23" s="18"/>
      <c r="D23" s="124"/>
      <c r="E23" s="129"/>
      <c r="F23" s="21"/>
    </row>
    <row r="24" spans="1:6">
      <c r="A24" s="18"/>
      <c r="B24" s="19" t="s">
        <v>361</v>
      </c>
      <c r="C24" s="18" t="s">
        <v>362</v>
      </c>
      <c r="D24" s="124">
        <v>10.84</v>
      </c>
      <c r="E24" s="129">
        <v>2.1679999999999997</v>
      </c>
      <c r="F24" s="125">
        <f>D24+E24</f>
        <v>13.007999999999999</v>
      </c>
    </row>
    <row r="25" spans="1:6">
      <c r="A25" s="18">
        <v>6</v>
      </c>
      <c r="B25" s="19" t="s">
        <v>363</v>
      </c>
      <c r="C25" s="18"/>
      <c r="D25" s="124"/>
      <c r="E25" s="129"/>
      <c r="F25" s="21"/>
    </row>
    <row r="26" spans="1:6">
      <c r="A26" s="18"/>
      <c r="B26" s="19" t="s">
        <v>364</v>
      </c>
      <c r="C26" s="18" t="s">
        <v>365</v>
      </c>
      <c r="D26" s="124">
        <v>52.54</v>
      </c>
      <c r="E26" s="129">
        <v>10.507999999999999</v>
      </c>
      <c r="F26" s="125">
        <f t="shared" ref="F26:F27" si="1">D26+E26</f>
        <v>63.048000000000002</v>
      </c>
    </row>
    <row r="27" spans="1:6">
      <c r="A27" s="18"/>
      <c r="B27" s="19" t="s">
        <v>366</v>
      </c>
      <c r="C27" s="18" t="s">
        <v>18</v>
      </c>
      <c r="D27" s="124">
        <v>22.03</v>
      </c>
      <c r="E27" s="129">
        <v>4.4059999999999997</v>
      </c>
      <c r="F27" s="125">
        <f t="shared" si="1"/>
        <v>26.436</v>
      </c>
    </row>
    <row r="28" spans="1:6">
      <c r="A28" s="18">
        <v>7</v>
      </c>
      <c r="B28" s="19" t="s">
        <v>367</v>
      </c>
      <c r="C28" s="18"/>
      <c r="D28" s="124"/>
      <c r="E28" s="129"/>
      <c r="F28" s="21"/>
    </row>
    <row r="29" spans="1:6">
      <c r="A29" s="18"/>
      <c r="B29" s="19" t="s">
        <v>368</v>
      </c>
      <c r="C29" s="18">
        <v>100</v>
      </c>
      <c r="D29" s="124"/>
      <c r="E29" s="129"/>
      <c r="F29" s="21"/>
    </row>
    <row r="30" spans="1:6">
      <c r="A30" s="18"/>
      <c r="B30" s="131" t="s">
        <v>369</v>
      </c>
      <c r="C30" s="18" t="s">
        <v>370</v>
      </c>
      <c r="D30" s="124">
        <v>206.93</v>
      </c>
      <c r="E30" s="129">
        <v>41.386000000000003</v>
      </c>
      <c r="F30" s="125">
        <f t="shared" ref="F30:F33" si="2">D30+E30</f>
        <v>248.316</v>
      </c>
    </row>
    <row r="31" spans="1:6">
      <c r="A31" s="18"/>
      <c r="B31" s="131" t="s">
        <v>1031</v>
      </c>
      <c r="C31" s="18"/>
      <c r="D31" s="124">
        <v>239.5</v>
      </c>
      <c r="E31" s="129">
        <v>47.9</v>
      </c>
      <c r="F31" s="125">
        <f t="shared" si="2"/>
        <v>287.39999999999998</v>
      </c>
    </row>
    <row r="32" spans="1:6">
      <c r="A32" s="18"/>
      <c r="B32" s="131" t="s">
        <v>1032</v>
      </c>
      <c r="C32" s="18"/>
      <c r="D32" s="124">
        <v>262.52</v>
      </c>
      <c r="E32" s="129">
        <v>52.503999999999991</v>
      </c>
      <c r="F32" s="125">
        <f t="shared" si="2"/>
        <v>315.024</v>
      </c>
    </row>
    <row r="33" spans="1:6">
      <c r="A33" s="18"/>
      <c r="B33" s="486" t="s">
        <v>371</v>
      </c>
      <c r="C33" s="23"/>
      <c r="D33" s="124">
        <v>364.09</v>
      </c>
      <c r="E33" s="129">
        <v>72.817999999999998</v>
      </c>
      <c r="F33" s="125">
        <f t="shared" si="2"/>
        <v>436.90799999999996</v>
      </c>
    </row>
    <row r="34" spans="1:6">
      <c r="A34" s="18">
        <v>8</v>
      </c>
      <c r="B34" s="16" t="s">
        <v>372</v>
      </c>
      <c r="C34" s="18"/>
      <c r="D34" s="124"/>
      <c r="E34" s="129"/>
      <c r="F34" s="21"/>
    </row>
    <row r="35" spans="1:6">
      <c r="A35" s="18"/>
      <c r="B35" s="19" t="s">
        <v>373</v>
      </c>
      <c r="C35" s="18"/>
      <c r="D35" s="124"/>
      <c r="E35" s="129"/>
      <c r="F35" s="21"/>
    </row>
    <row r="36" spans="1:6">
      <c r="A36" s="18"/>
      <c r="B36" s="19" t="s">
        <v>374</v>
      </c>
      <c r="C36" s="18" t="s">
        <v>375</v>
      </c>
      <c r="D36" s="124">
        <v>95.8</v>
      </c>
      <c r="E36" s="129">
        <v>19.16</v>
      </c>
      <c r="F36" s="125">
        <f t="shared" ref="F36:F41" si="3">D36+E36</f>
        <v>114.96</v>
      </c>
    </row>
    <row r="37" spans="1:6">
      <c r="A37" s="18"/>
      <c r="B37" s="19" t="s">
        <v>376</v>
      </c>
      <c r="C37" s="18" t="s">
        <v>18</v>
      </c>
      <c r="D37" s="124">
        <v>268.29000000000002</v>
      </c>
      <c r="E37" s="129">
        <v>53.658000000000008</v>
      </c>
      <c r="F37" s="125">
        <f t="shared" si="3"/>
        <v>321.94800000000004</v>
      </c>
    </row>
    <row r="38" spans="1:6">
      <c r="A38" s="18"/>
      <c r="B38" s="19" t="s">
        <v>377</v>
      </c>
      <c r="C38" s="18" t="s">
        <v>378</v>
      </c>
      <c r="D38" s="124">
        <v>264.42</v>
      </c>
      <c r="E38" s="129">
        <v>52.884000000000007</v>
      </c>
      <c r="F38" s="125">
        <f t="shared" si="3"/>
        <v>317.30400000000003</v>
      </c>
    </row>
    <row r="39" spans="1:6">
      <c r="A39" s="18"/>
      <c r="B39" s="19" t="s">
        <v>379</v>
      </c>
      <c r="C39" s="18" t="s">
        <v>380</v>
      </c>
      <c r="D39" s="124">
        <v>109.23</v>
      </c>
      <c r="E39" s="129">
        <v>21.846</v>
      </c>
      <c r="F39" s="125">
        <f t="shared" si="3"/>
        <v>131.07599999999999</v>
      </c>
    </row>
    <row r="40" spans="1:6">
      <c r="A40" s="18"/>
      <c r="B40" s="26" t="s">
        <v>381</v>
      </c>
      <c r="C40" s="18" t="s">
        <v>18</v>
      </c>
      <c r="D40" s="124">
        <v>118.81</v>
      </c>
      <c r="E40" s="129">
        <v>23.762</v>
      </c>
      <c r="F40" s="125">
        <f t="shared" si="3"/>
        <v>142.572</v>
      </c>
    </row>
    <row r="41" spans="1:6">
      <c r="A41" s="18"/>
      <c r="B41" s="26" t="s">
        <v>382</v>
      </c>
      <c r="C41" s="18" t="s">
        <v>18</v>
      </c>
      <c r="D41" s="124">
        <v>159.06</v>
      </c>
      <c r="E41" s="129">
        <v>31.811999999999998</v>
      </c>
      <c r="F41" s="125">
        <f t="shared" si="3"/>
        <v>190.87200000000001</v>
      </c>
    </row>
    <row r="42" spans="1:6">
      <c r="A42" s="18">
        <v>9</v>
      </c>
      <c r="B42" s="26" t="s">
        <v>383</v>
      </c>
      <c r="C42" s="18"/>
      <c r="D42" s="124"/>
      <c r="E42" s="129"/>
      <c r="F42" s="21"/>
    </row>
    <row r="43" spans="1:6">
      <c r="A43" s="18"/>
      <c r="B43" s="26" t="s">
        <v>384</v>
      </c>
      <c r="C43" s="18" t="s">
        <v>385</v>
      </c>
      <c r="D43" s="124">
        <v>47.91</v>
      </c>
      <c r="E43" s="129">
        <v>9.581999999999999</v>
      </c>
      <c r="F43" s="125">
        <f>D43+E43</f>
        <v>57.491999999999997</v>
      </c>
    </row>
    <row r="44" spans="1:6">
      <c r="A44" s="18">
        <v>10</v>
      </c>
      <c r="B44" s="26" t="s">
        <v>386</v>
      </c>
      <c r="C44" s="18"/>
      <c r="D44" s="124"/>
      <c r="E44" s="129"/>
      <c r="F44" s="21"/>
    </row>
    <row r="45" spans="1:6">
      <c r="A45" s="18"/>
      <c r="B45" s="26" t="s">
        <v>387</v>
      </c>
      <c r="C45" s="18" t="s">
        <v>350</v>
      </c>
      <c r="D45" s="124">
        <v>81.209999999999994</v>
      </c>
      <c r="E45" s="129">
        <v>16.241999999999997</v>
      </c>
      <c r="F45" s="125">
        <f>D45+E45</f>
        <v>97.451999999999998</v>
      </c>
    </row>
    <row r="46" spans="1:6">
      <c r="A46" s="18">
        <v>11</v>
      </c>
      <c r="B46" s="26" t="s">
        <v>388</v>
      </c>
      <c r="C46" s="18"/>
      <c r="D46" s="124"/>
      <c r="E46" s="129"/>
      <c r="F46" s="21"/>
    </row>
    <row r="47" spans="1:6">
      <c r="A47" s="18"/>
      <c r="B47" s="26" t="s">
        <v>389</v>
      </c>
      <c r="C47" s="18"/>
      <c r="D47" s="124"/>
      <c r="E47" s="129"/>
      <c r="F47" s="21"/>
    </row>
    <row r="48" spans="1:6">
      <c r="A48" s="18"/>
      <c r="B48" s="26" t="s">
        <v>390</v>
      </c>
      <c r="C48" s="18" t="s">
        <v>391</v>
      </c>
      <c r="D48" s="124">
        <v>353.75</v>
      </c>
      <c r="E48" s="129">
        <v>70.75</v>
      </c>
      <c r="F48" s="125">
        <f>D48+E48</f>
        <v>424.5</v>
      </c>
    </row>
    <row r="49" spans="1:6">
      <c r="A49" s="18">
        <v>12</v>
      </c>
      <c r="B49" s="26" t="s">
        <v>392</v>
      </c>
      <c r="C49" s="18"/>
      <c r="D49" s="124"/>
      <c r="E49" s="129"/>
      <c r="F49" s="21"/>
    </row>
    <row r="50" spans="1:6">
      <c r="A50" s="18"/>
      <c r="B50" s="26" t="s">
        <v>393</v>
      </c>
      <c r="C50" s="18" t="s">
        <v>391</v>
      </c>
      <c r="D50" s="124">
        <v>256.45999999999998</v>
      </c>
      <c r="E50" s="129">
        <v>51.291999999999994</v>
      </c>
      <c r="F50" s="125">
        <f>D50+E50</f>
        <v>307.75199999999995</v>
      </c>
    </row>
    <row r="51" spans="1:6">
      <c r="A51" s="18">
        <v>13</v>
      </c>
      <c r="B51" s="26" t="s">
        <v>394</v>
      </c>
      <c r="C51" s="18"/>
      <c r="D51" s="124"/>
      <c r="E51" s="129"/>
      <c r="F51" s="21"/>
    </row>
    <row r="52" spans="1:6">
      <c r="A52" s="18"/>
      <c r="B52" s="26" t="s">
        <v>395</v>
      </c>
      <c r="C52" s="18" t="s">
        <v>396</v>
      </c>
      <c r="D52" s="124">
        <v>28.08</v>
      </c>
      <c r="E52" s="129">
        <v>5.6159999999999997</v>
      </c>
      <c r="F52" s="125">
        <f>D52+E52</f>
        <v>33.695999999999998</v>
      </c>
    </row>
    <row r="53" spans="1:6">
      <c r="A53" s="18">
        <v>14</v>
      </c>
      <c r="B53" s="26" t="s">
        <v>397</v>
      </c>
      <c r="C53" s="18"/>
      <c r="D53" s="124"/>
      <c r="E53" s="129"/>
      <c r="F53" s="21"/>
    </row>
    <row r="54" spans="1:6">
      <c r="A54" s="18"/>
      <c r="B54" s="26" t="s">
        <v>398</v>
      </c>
      <c r="C54" s="18" t="s">
        <v>399</v>
      </c>
      <c r="D54" s="124">
        <v>110.15</v>
      </c>
      <c r="E54" s="129">
        <v>22.03</v>
      </c>
      <c r="F54" s="125">
        <f>D54+E54</f>
        <v>132.18</v>
      </c>
    </row>
    <row r="55" spans="1:6">
      <c r="A55" s="18"/>
      <c r="B55" s="26"/>
      <c r="C55" s="18"/>
      <c r="D55" s="124"/>
      <c r="E55" s="129"/>
      <c r="F55" s="21"/>
    </row>
    <row r="56" spans="1:6">
      <c r="A56" s="18">
        <v>15</v>
      </c>
      <c r="B56" s="26" t="s">
        <v>400</v>
      </c>
      <c r="C56" s="18"/>
      <c r="D56" s="124"/>
      <c r="E56" s="129"/>
      <c r="F56" s="21"/>
    </row>
    <row r="57" spans="1:6">
      <c r="A57" s="18"/>
      <c r="B57" s="26" t="s">
        <v>401</v>
      </c>
      <c r="C57" s="18" t="s">
        <v>402</v>
      </c>
      <c r="D57" s="124">
        <v>186.57</v>
      </c>
      <c r="E57" s="129">
        <v>37.314</v>
      </c>
      <c r="F57" s="125">
        <f t="shared" ref="F57:F58" si="4">D57+E57</f>
        <v>223.88399999999999</v>
      </c>
    </row>
    <row r="58" spans="1:6">
      <c r="A58" s="18"/>
      <c r="B58" s="26" t="s">
        <v>403</v>
      </c>
      <c r="C58" s="18" t="s">
        <v>391</v>
      </c>
      <c r="D58" s="124">
        <v>285.35000000000002</v>
      </c>
      <c r="E58" s="129">
        <v>57.07</v>
      </c>
      <c r="F58" s="125">
        <f t="shared" si="4"/>
        <v>342.42</v>
      </c>
    </row>
    <row r="59" spans="1:6">
      <c r="A59" s="18">
        <v>16</v>
      </c>
      <c r="B59" s="26" t="s">
        <v>400</v>
      </c>
      <c r="C59" s="18"/>
      <c r="D59" s="124"/>
      <c r="E59" s="129"/>
      <c r="F59" s="21"/>
    </row>
    <row r="60" spans="1:6">
      <c r="A60" s="18"/>
      <c r="B60" s="26" t="s">
        <v>404</v>
      </c>
      <c r="C60" s="18" t="s">
        <v>405</v>
      </c>
      <c r="D60" s="124">
        <v>117.58</v>
      </c>
      <c r="E60" s="129">
        <v>23.516000000000002</v>
      </c>
      <c r="F60" s="125">
        <f t="shared" ref="F60:F61" si="5">D60+E60</f>
        <v>141.096</v>
      </c>
    </row>
    <row r="61" spans="1:6">
      <c r="A61" s="18"/>
      <c r="B61" s="26" t="s">
        <v>406</v>
      </c>
      <c r="C61" s="18" t="s">
        <v>391</v>
      </c>
      <c r="D61" s="124">
        <v>373.37</v>
      </c>
      <c r="E61" s="129">
        <v>74.673999999999992</v>
      </c>
      <c r="F61" s="125">
        <f t="shared" si="5"/>
        <v>448.04399999999998</v>
      </c>
    </row>
    <row r="62" spans="1:6">
      <c r="A62" s="18">
        <v>17</v>
      </c>
      <c r="B62" s="26" t="s">
        <v>400</v>
      </c>
      <c r="C62" s="18"/>
      <c r="D62" s="124"/>
      <c r="E62" s="129"/>
      <c r="F62" s="21"/>
    </row>
    <row r="63" spans="1:6">
      <c r="A63" s="18"/>
      <c r="B63" s="26" t="s">
        <v>407</v>
      </c>
      <c r="C63" s="18" t="s">
        <v>402</v>
      </c>
      <c r="D63" s="124">
        <v>150.19</v>
      </c>
      <c r="E63" s="129">
        <v>30.037999999999997</v>
      </c>
      <c r="F63" s="125">
        <f>D63+E63</f>
        <v>180.22800000000001</v>
      </c>
    </row>
    <row r="64" spans="1:6">
      <c r="A64" s="18">
        <v>18</v>
      </c>
      <c r="B64" s="26" t="s">
        <v>408</v>
      </c>
      <c r="C64" s="18"/>
      <c r="D64" s="124"/>
      <c r="E64" s="129"/>
      <c r="F64" s="21"/>
    </row>
    <row r="65" spans="1:6">
      <c r="A65" s="18"/>
      <c r="B65" s="26" t="s">
        <v>409</v>
      </c>
      <c r="C65" s="18" t="s">
        <v>402</v>
      </c>
      <c r="D65" s="124">
        <v>265.23</v>
      </c>
      <c r="E65" s="129">
        <v>53.045999999999999</v>
      </c>
      <c r="F65" s="125">
        <f t="shared" ref="F65:F66" si="6">D65+E65</f>
        <v>318.27600000000001</v>
      </c>
    </row>
    <row r="66" spans="1:6">
      <c r="A66" s="18"/>
      <c r="B66" s="26" t="s">
        <v>410</v>
      </c>
      <c r="C66" s="18" t="s">
        <v>391</v>
      </c>
      <c r="D66" s="124">
        <v>74.87</v>
      </c>
      <c r="E66" s="129">
        <v>14.974000000000002</v>
      </c>
      <c r="F66" s="125">
        <f t="shared" si="6"/>
        <v>89.844000000000008</v>
      </c>
    </row>
    <row r="67" spans="1:6">
      <c r="A67" s="18">
        <v>19</v>
      </c>
      <c r="B67" s="26" t="s">
        <v>411</v>
      </c>
      <c r="C67" s="18"/>
      <c r="D67" s="124"/>
      <c r="E67" s="129"/>
      <c r="F67" s="21"/>
    </row>
    <row r="68" spans="1:6">
      <c r="A68" s="18"/>
      <c r="B68" s="26" t="s">
        <v>412</v>
      </c>
      <c r="C68" s="18" t="s">
        <v>391</v>
      </c>
      <c r="D68" s="124">
        <v>490.02</v>
      </c>
      <c r="E68" s="129">
        <v>98.004000000000005</v>
      </c>
      <c r="F68" s="125">
        <f t="shared" ref="F68:F70" si="7">D68+E68</f>
        <v>588.024</v>
      </c>
    </row>
    <row r="69" spans="1:6">
      <c r="A69" s="18"/>
      <c r="B69" s="26" t="s">
        <v>410</v>
      </c>
      <c r="C69" s="18" t="s">
        <v>391</v>
      </c>
      <c r="D69" s="124">
        <v>187.25</v>
      </c>
      <c r="E69" s="129">
        <v>37.449999999999996</v>
      </c>
      <c r="F69" s="125">
        <f t="shared" si="7"/>
        <v>224.7</v>
      </c>
    </row>
    <row r="70" spans="1:6">
      <c r="A70" s="18">
        <v>20</v>
      </c>
      <c r="B70" s="26" t="s">
        <v>413</v>
      </c>
      <c r="C70" s="18" t="s">
        <v>391</v>
      </c>
      <c r="D70" s="124">
        <v>672.57</v>
      </c>
      <c r="E70" s="129">
        <v>134.51400000000001</v>
      </c>
      <c r="F70" s="125">
        <f t="shared" si="7"/>
        <v>807.08400000000006</v>
      </c>
    </row>
    <row r="71" spans="1:6">
      <c r="A71" s="18"/>
      <c r="B71" s="26" t="s">
        <v>414</v>
      </c>
      <c r="C71" s="18"/>
      <c r="D71" s="124"/>
      <c r="E71" s="129"/>
      <c r="F71" s="21"/>
    </row>
    <row r="72" spans="1:6">
      <c r="A72" s="18"/>
      <c r="B72" s="26" t="s">
        <v>415</v>
      </c>
      <c r="C72" s="18" t="s">
        <v>391</v>
      </c>
      <c r="D72" s="124">
        <v>1028.69</v>
      </c>
      <c r="E72" s="129">
        <v>205.73800000000003</v>
      </c>
      <c r="F72" s="125">
        <f>D72+E72</f>
        <v>1234.4280000000001</v>
      </c>
    </row>
    <row r="73" spans="1:6">
      <c r="A73" s="18">
        <v>21</v>
      </c>
      <c r="B73" s="26" t="s">
        <v>416</v>
      </c>
      <c r="C73" s="18"/>
      <c r="D73" s="124"/>
      <c r="E73" s="129"/>
      <c r="F73" s="21"/>
    </row>
    <row r="74" spans="1:6">
      <c r="A74" s="18"/>
      <c r="B74" s="26" t="s">
        <v>417</v>
      </c>
      <c r="C74" s="18" t="s">
        <v>418</v>
      </c>
      <c r="D74" s="124">
        <v>122.9</v>
      </c>
      <c r="E74" s="129">
        <v>24.58</v>
      </c>
      <c r="F74" s="125">
        <f>D74+E74</f>
        <v>147.48000000000002</v>
      </c>
    </row>
    <row r="75" spans="1:6">
      <c r="A75" s="18">
        <v>22</v>
      </c>
      <c r="B75" s="26" t="s">
        <v>419</v>
      </c>
      <c r="C75" s="18"/>
      <c r="D75" s="124"/>
      <c r="E75" s="129"/>
      <c r="F75" s="21"/>
    </row>
    <row r="76" spans="1:6">
      <c r="A76" s="18"/>
      <c r="B76" s="26" t="s">
        <v>420</v>
      </c>
      <c r="C76" s="18" t="s">
        <v>421</v>
      </c>
      <c r="D76" s="124">
        <v>1864.82</v>
      </c>
      <c r="E76" s="129">
        <v>372.96399999999994</v>
      </c>
      <c r="F76" s="125">
        <f>D76+E76</f>
        <v>2237.7839999999997</v>
      </c>
    </row>
    <row r="77" spans="1:6">
      <c r="A77" s="18"/>
      <c r="B77" s="26" t="s">
        <v>422</v>
      </c>
      <c r="C77" s="18"/>
      <c r="D77" s="124"/>
      <c r="E77" s="129"/>
      <c r="F77" s="21"/>
    </row>
    <row r="78" spans="1:6">
      <c r="A78" s="18"/>
      <c r="B78" s="26" t="s">
        <v>423</v>
      </c>
      <c r="C78" s="18" t="s">
        <v>391</v>
      </c>
      <c r="D78" s="124">
        <v>2100.64</v>
      </c>
      <c r="E78" s="129">
        <v>420.12799999999993</v>
      </c>
      <c r="F78" s="125">
        <f>D78+E78</f>
        <v>2520.768</v>
      </c>
    </row>
    <row r="79" spans="1:6">
      <c r="A79" s="18"/>
      <c r="B79" s="26" t="s">
        <v>424</v>
      </c>
      <c r="C79" s="18"/>
      <c r="D79" s="124"/>
      <c r="E79" s="129"/>
      <c r="F79" s="21"/>
    </row>
    <row r="80" spans="1:6">
      <c r="A80" s="18"/>
      <c r="B80" s="26" t="s">
        <v>425</v>
      </c>
      <c r="C80" s="18" t="s">
        <v>391</v>
      </c>
      <c r="D80" s="124">
        <v>2316.92</v>
      </c>
      <c r="E80" s="129">
        <v>463.38400000000001</v>
      </c>
      <c r="F80" s="125">
        <f>D80+E80</f>
        <v>2780.3040000000001</v>
      </c>
    </row>
    <row r="81" spans="1:6">
      <c r="A81" s="18">
        <v>23</v>
      </c>
      <c r="B81" s="16" t="s">
        <v>426</v>
      </c>
      <c r="C81" s="18"/>
      <c r="D81" s="124"/>
      <c r="E81" s="129"/>
      <c r="F81" s="21"/>
    </row>
    <row r="82" spans="1:6">
      <c r="A82" s="18"/>
      <c r="B82" s="26" t="s">
        <v>427</v>
      </c>
      <c r="C82" s="18" t="s">
        <v>18</v>
      </c>
      <c r="D82" s="124">
        <v>799.51</v>
      </c>
      <c r="E82" s="129">
        <v>159.90199999999999</v>
      </c>
      <c r="F82" s="125">
        <f>D82+E82</f>
        <v>959.41200000000003</v>
      </c>
    </row>
    <row r="83" spans="1:6">
      <c r="A83" s="18">
        <v>24</v>
      </c>
      <c r="B83" s="26" t="s">
        <v>428</v>
      </c>
      <c r="C83" s="18" t="s">
        <v>429</v>
      </c>
      <c r="D83" s="124"/>
      <c r="E83" s="129"/>
      <c r="F83" s="21"/>
    </row>
    <row r="84" spans="1:6">
      <c r="B84" s="19" t="s">
        <v>430</v>
      </c>
      <c r="C84" s="127" t="s">
        <v>391</v>
      </c>
      <c r="D84" s="128">
        <v>235.12</v>
      </c>
      <c r="E84" s="129">
        <v>47.024000000000001</v>
      </c>
      <c r="F84" s="125">
        <f t="shared" ref="F84:F88" si="8">D84+E84</f>
        <v>282.14400000000001</v>
      </c>
    </row>
    <row r="85" spans="1:6">
      <c r="B85" s="19" t="s">
        <v>431</v>
      </c>
      <c r="C85" s="127" t="s">
        <v>391</v>
      </c>
      <c r="D85" s="130">
        <v>269.04000000000002</v>
      </c>
      <c r="E85" s="129">
        <v>53.808</v>
      </c>
      <c r="F85" s="125">
        <f t="shared" si="8"/>
        <v>322.84800000000001</v>
      </c>
    </row>
    <row r="86" spans="1:6">
      <c r="B86" s="19" t="s">
        <v>432</v>
      </c>
      <c r="C86" s="127" t="s">
        <v>391</v>
      </c>
      <c r="D86" s="130">
        <v>309.93</v>
      </c>
      <c r="E86" s="129">
        <v>61.985999999999997</v>
      </c>
      <c r="F86" s="125">
        <f t="shared" si="8"/>
        <v>371.916</v>
      </c>
    </row>
    <row r="87" spans="1:6">
      <c r="B87" s="19" t="s">
        <v>433</v>
      </c>
      <c r="C87" s="127" t="s">
        <v>391</v>
      </c>
      <c r="D87" s="130">
        <v>383.05</v>
      </c>
      <c r="E87" s="129">
        <v>76.61</v>
      </c>
      <c r="F87" s="125">
        <f t="shared" si="8"/>
        <v>459.66</v>
      </c>
    </row>
    <row r="88" spans="1:6">
      <c r="B88" s="19" t="s">
        <v>434</v>
      </c>
      <c r="C88" s="127" t="s">
        <v>391</v>
      </c>
      <c r="D88" s="130">
        <v>473.77</v>
      </c>
      <c r="E88" s="129">
        <v>94.754000000000005</v>
      </c>
      <c r="F88" s="125">
        <f t="shared" si="8"/>
        <v>568.524</v>
      </c>
    </row>
    <row r="89" spans="1:6">
      <c r="A89">
        <v>25</v>
      </c>
      <c r="B89" s="131" t="s">
        <v>435</v>
      </c>
      <c r="C89" s="132" t="s">
        <v>436</v>
      </c>
      <c r="D89" s="130"/>
      <c r="F89" s="21"/>
    </row>
    <row r="90" spans="1:6">
      <c r="B90" s="131" t="s">
        <v>437</v>
      </c>
      <c r="C90" s="132" t="s">
        <v>438</v>
      </c>
      <c r="D90" s="130"/>
      <c r="F90" s="21"/>
    </row>
    <row r="91" spans="1:6" ht="15.6">
      <c r="B91" s="133" t="s">
        <v>439</v>
      </c>
      <c r="D91" s="130"/>
      <c r="E91" s="129"/>
      <c r="F91" s="21"/>
    </row>
    <row r="92" spans="1:6">
      <c r="B92" s="133" t="s">
        <v>441</v>
      </c>
      <c r="C92" s="127" t="s">
        <v>440</v>
      </c>
      <c r="D92" s="130">
        <v>126.53</v>
      </c>
      <c r="E92" s="129">
        <v>25.305999999999997</v>
      </c>
      <c r="F92" s="125">
        <f t="shared" ref="F92:F97" si="9">D92+E92</f>
        <v>151.83600000000001</v>
      </c>
    </row>
    <row r="93" spans="1:6">
      <c r="B93" s="133" t="s">
        <v>442</v>
      </c>
      <c r="C93" s="127" t="s">
        <v>391</v>
      </c>
      <c r="D93" s="130">
        <v>158.6</v>
      </c>
      <c r="E93" s="129">
        <v>31.72</v>
      </c>
      <c r="F93" s="125">
        <f t="shared" si="9"/>
        <v>190.32</v>
      </c>
    </row>
    <row r="94" spans="1:6">
      <c r="B94" s="133" t="s">
        <v>443</v>
      </c>
      <c r="C94" s="127" t="s">
        <v>391</v>
      </c>
      <c r="D94" s="130">
        <v>203.07</v>
      </c>
      <c r="E94" s="129">
        <v>40.613999999999997</v>
      </c>
      <c r="F94" s="125">
        <f t="shared" si="9"/>
        <v>243.684</v>
      </c>
    </row>
    <row r="95" spans="1:6">
      <c r="B95" s="133" t="s">
        <v>444</v>
      </c>
      <c r="C95" s="127" t="s">
        <v>391</v>
      </c>
      <c r="D95" s="130">
        <v>245.8</v>
      </c>
      <c r="E95" s="129">
        <v>49.16</v>
      </c>
      <c r="F95" s="125">
        <f t="shared" si="9"/>
        <v>294.96000000000004</v>
      </c>
    </row>
    <row r="96" spans="1:6">
      <c r="B96" s="133" t="s">
        <v>445</v>
      </c>
      <c r="C96" s="127" t="s">
        <v>391</v>
      </c>
      <c r="D96" s="130">
        <v>290.44</v>
      </c>
      <c r="E96" s="129">
        <v>58.087999999999994</v>
      </c>
      <c r="F96" s="125">
        <f t="shared" si="9"/>
        <v>348.52800000000002</v>
      </c>
    </row>
    <row r="97" spans="2:6">
      <c r="B97" s="133" t="s">
        <v>446</v>
      </c>
      <c r="C97" s="132"/>
      <c r="D97" s="130">
        <v>333.17</v>
      </c>
      <c r="E97" s="129">
        <v>66.634</v>
      </c>
      <c r="F97" s="125">
        <f t="shared" si="9"/>
        <v>399.80400000000003</v>
      </c>
    </row>
    <row r="98" spans="2:6" ht="15.6">
      <c r="B98" s="133" t="s">
        <v>447</v>
      </c>
      <c r="C98" s="127" t="s">
        <v>391</v>
      </c>
      <c r="D98" s="130"/>
      <c r="F98" s="21"/>
    </row>
    <row r="99" spans="2:6">
      <c r="B99" s="133" t="s">
        <v>448</v>
      </c>
      <c r="C99" s="127" t="s">
        <v>391</v>
      </c>
      <c r="D99" s="130">
        <v>212.06</v>
      </c>
      <c r="E99" s="129">
        <v>42.411999999999999</v>
      </c>
      <c r="F99" s="125">
        <f t="shared" ref="F99:F104" si="10">D99+E99</f>
        <v>254.47200000000001</v>
      </c>
    </row>
    <row r="100" spans="2:6">
      <c r="B100" s="133" t="s">
        <v>442</v>
      </c>
      <c r="C100" s="127" t="s">
        <v>391</v>
      </c>
      <c r="D100" s="130">
        <v>256.45999999999998</v>
      </c>
      <c r="E100" s="129">
        <v>51.291999999999994</v>
      </c>
      <c r="F100" s="125">
        <f t="shared" si="10"/>
        <v>307.75199999999995</v>
      </c>
    </row>
    <row r="101" spans="2:6">
      <c r="B101" s="133" t="s">
        <v>443</v>
      </c>
      <c r="C101" s="127" t="s">
        <v>391</v>
      </c>
      <c r="D101" s="130">
        <v>299.2</v>
      </c>
      <c r="E101" s="129">
        <v>59.839999999999996</v>
      </c>
      <c r="F101" s="125">
        <f t="shared" si="10"/>
        <v>359.03999999999996</v>
      </c>
    </row>
    <row r="102" spans="2:6">
      <c r="B102" s="133" t="s">
        <v>444</v>
      </c>
      <c r="C102" s="127" t="s">
        <v>391</v>
      </c>
      <c r="D102" s="130">
        <v>343.83</v>
      </c>
      <c r="E102" s="129">
        <v>68.765999999999991</v>
      </c>
      <c r="F102" s="125">
        <f t="shared" si="10"/>
        <v>412.596</v>
      </c>
    </row>
    <row r="103" spans="2:6">
      <c r="B103" s="133" t="s">
        <v>445</v>
      </c>
      <c r="C103" s="127" t="s">
        <v>391</v>
      </c>
      <c r="D103" s="130">
        <v>386.58</v>
      </c>
      <c r="E103" s="129">
        <v>77.315999999999988</v>
      </c>
      <c r="F103" s="125">
        <f t="shared" si="10"/>
        <v>463.89599999999996</v>
      </c>
    </row>
    <row r="104" spans="2:6">
      <c r="B104" s="133" t="s">
        <v>446</v>
      </c>
      <c r="C104" s="132"/>
      <c r="D104" s="130">
        <v>473.77</v>
      </c>
      <c r="E104" s="129">
        <v>94.754000000000005</v>
      </c>
      <c r="F104" s="125">
        <f t="shared" si="10"/>
        <v>568.524</v>
      </c>
    </row>
    <row r="105" spans="2:6" ht="15.6">
      <c r="B105" s="133" t="s">
        <v>449</v>
      </c>
      <c r="C105" s="127" t="s">
        <v>391</v>
      </c>
      <c r="D105" s="130"/>
      <c r="F105" s="21"/>
    </row>
    <row r="106" spans="2:6">
      <c r="B106" s="133" t="s">
        <v>448</v>
      </c>
      <c r="C106" s="127" t="s">
        <v>391</v>
      </c>
      <c r="D106" s="130">
        <v>265.45999999999998</v>
      </c>
      <c r="E106" s="129">
        <v>53.091999999999992</v>
      </c>
      <c r="F106" s="125">
        <f t="shared" ref="F106:F111" si="11">D106+E106</f>
        <v>318.55199999999996</v>
      </c>
    </row>
    <row r="107" spans="2:6">
      <c r="B107" s="133" t="s">
        <v>442</v>
      </c>
      <c r="C107" s="127" t="s">
        <v>391</v>
      </c>
      <c r="D107" s="130">
        <v>309.93</v>
      </c>
      <c r="E107" s="129">
        <v>61.985999999999997</v>
      </c>
      <c r="F107" s="125">
        <f t="shared" si="11"/>
        <v>371.916</v>
      </c>
    </row>
    <row r="108" spans="2:6">
      <c r="B108" s="133" t="s">
        <v>443</v>
      </c>
      <c r="C108" s="127" t="s">
        <v>391</v>
      </c>
      <c r="D108" s="130">
        <v>352.66</v>
      </c>
      <c r="E108" s="129">
        <v>70.531999999999996</v>
      </c>
      <c r="F108" s="125">
        <f t="shared" si="11"/>
        <v>423.19200000000001</v>
      </c>
    </row>
    <row r="109" spans="2:6">
      <c r="B109" s="133" t="s">
        <v>444</v>
      </c>
      <c r="C109" s="127" t="s">
        <v>391</v>
      </c>
      <c r="D109" s="130">
        <v>397.32</v>
      </c>
      <c r="E109" s="129">
        <v>79.463999999999999</v>
      </c>
      <c r="F109" s="125">
        <f t="shared" si="11"/>
        <v>476.78399999999999</v>
      </c>
    </row>
    <row r="110" spans="2:6">
      <c r="B110" s="133" t="s">
        <v>445</v>
      </c>
      <c r="C110" s="127" t="s">
        <v>391</v>
      </c>
      <c r="D110" s="130">
        <v>440.03</v>
      </c>
      <c r="E110" s="129">
        <v>88.005999999999986</v>
      </c>
      <c r="F110" s="125">
        <f t="shared" si="11"/>
        <v>528.03599999999994</v>
      </c>
    </row>
    <row r="111" spans="2:6">
      <c r="B111" s="133" t="s">
        <v>446</v>
      </c>
      <c r="C111" s="132"/>
      <c r="D111" s="130">
        <v>527.23</v>
      </c>
      <c r="E111" s="129">
        <v>105.44600000000001</v>
      </c>
      <c r="F111" s="125">
        <f t="shared" si="11"/>
        <v>632.67600000000004</v>
      </c>
    </row>
    <row r="112" spans="2:6" ht="15.6">
      <c r="B112" s="133" t="s">
        <v>450</v>
      </c>
      <c r="C112" s="127"/>
      <c r="D112" s="130"/>
      <c r="F112" s="21"/>
    </row>
    <row r="113" spans="1:6">
      <c r="B113" s="133" t="s">
        <v>448</v>
      </c>
      <c r="C113" s="127" t="s">
        <v>391</v>
      </c>
      <c r="D113" s="130">
        <v>318.92</v>
      </c>
      <c r="E113" s="129">
        <v>63.783999999999999</v>
      </c>
      <c r="F113" s="125">
        <f t="shared" ref="F113:F118" si="12">D113+E113</f>
        <v>382.70400000000001</v>
      </c>
    </row>
    <row r="114" spans="1:6">
      <c r="B114" s="133" t="s">
        <v>442</v>
      </c>
      <c r="C114" s="127" t="s">
        <v>391</v>
      </c>
      <c r="D114" s="130">
        <v>363.34</v>
      </c>
      <c r="E114" s="129">
        <v>72.667999999999992</v>
      </c>
      <c r="F114" s="125">
        <f t="shared" si="12"/>
        <v>436.00799999999998</v>
      </c>
    </row>
    <row r="115" spans="1:6">
      <c r="B115" s="133" t="s">
        <v>443</v>
      </c>
      <c r="C115" s="127" t="s">
        <v>391</v>
      </c>
      <c r="D115" s="130">
        <v>406.07</v>
      </c>
      <c r="E115" s="129">
        <v>81.213999999999999</v>
      </c>
      <c r="F115" s="125">
        <f t="shared" si="12"/>
        <v>487.28399999999999</v>
      </c>
    </row>
    <row r="116" spans="1:6">
      <c r="B116" s="133" t="s">
        <v>444</v>
      </c>
      <c r="C116" s="127" t="s">
        <v>391</v>
      </c>
      <c r="D116" s="130">
        <v>450.71</v>
      </c>
      <c r="E116" s="129">
        <v>90.141999999999996</v>
      </c>
      <c r="F116" s="125">
        <f t="shared" si="12"/>
        <v>540.85199999999998</v>
      </c>
    </row>
    <row r="117" spans="1:6">
      <c r="B117" s="133" t="s">
        <v>445</v>
      </c>
      <c r="C117" s="127" t="s">
        <v>391</v>
      </c>
      <c r="D117" s="130">
        <v>493.44</v>
      </c>
      <c r="E117" s="129">
        <v>98.687999999999988</v>
      </c>
      <c r="F117" s="125">
        <f t="shared" si="12"/>
        <v>592.12799999999993</v>
      </c>
    </row>
    <row r="118" spans="1:6">
      <c r="B118" s="133" t="s">
        <v>446</v>
      </c>
      <c r="C118" s="18" t="s">
        <v>451</v>
      </c>
      <c r="D118" s="130">
        <v>580.65</v>
      </c>
      <c r="E118" s="129">
        <v>116.13</v>
      </c>
      <c r="F118" s="125">
        <f t="shared" si="12"/>
        <v>696.78</v>
      </c>
    </row>
    <row r="119" spans="1:6">
      <c r="A119" s="23">
        <v>26</v>
      </c>
      <c r="B119" s="133" t="s">
        <v>372</v>
      </c>
      <c r="C119" s="21"/>
      <c r="D119" s="130"/>
      <c r="E119" s="129"/>
      <c r="F119" s="21"/>
    </row>
    <row r="120" spans="1:6">
      <c r="A120" s="23"/>
      <c r="B120" s="133" t="s">
        <v>373</v>
      </c>
      <c r="C120" s="21"/>
      <c r="D120" s="130"/>
      <c r="E120" s="129"/>
      <c r="F120" s="21"/>
    </row>
    <row r="121" spans="1:6">
      <c r="A121" s="23"/>
      <c r="B121" s="133" t="s">
        <v>1024</v>
      </c>
      <c r="C121" s="21" t="s">
        <v>429</v>
      </c>
      <c r="D121" s="130">
        <v>321.92</v>
      </c>
      <c r="E121" s="129">
        <v>64.384</v>
      </c>
      <c r="F121" s="125">
        <f t="shared" ref="F121:F123" si="13">D121+E121</f>
        <v>386.30400000000003</v>
      </c>
    </row>
    <row r="122" spans="1:6">
      <c r="A122" s="23"/>
      <c r="B122" s="133" t="s">
        <v>1025</v>
      </c>
      <c r="C122" s="21" t="s">
        <v>429</v>
      </c>
      <c r="D122" s="130">
        <v>365.99</v>
      </c>
      <c r="E122" s="129">
        <v>73.197999999999993</v>
      </c>
      <c r="F122" s="125">
        <f t="shared" si="13"/>
        <v>439.18799999999999</v>
      </c>
    </row>
    <row r="123" spans="1:6">
      <c r="A123" s="23"/>
      <c r="B123" s="133" t="s">
        <v>1026</v>
      </c>
      <c r="C123" s="21" t="s">
        <v>429</v>
      </c>
      <c r="D123" s="130">
        <v>421.58</v>
      </c>
      <c r="E123" s="129">
        <v>84.315999999999988</v>
      </c>
      <c r="F123" s="125">
        <f t="shared" si="13"/>
        <v>505.89599999999996</v>
      </c>
    </row>
    <row r="124" spans="1:6">
      <c r="A124" s="23">
        <v>27</v>
      </c>
      <c r="B124" s="133" t="s">
        <v>372</v>
      </c>
      <c r="C124" s="21"/>
      <c r="D124" s="130"/>
      <c r="E124" s="129"/>
      <c r="F124" s="21"/>
    </row>
    <row r="125" spans="1:6">
      <c r="A125" s="23"/>
      <c r="B125" s="133" t="s">
        <v>373</v>
      </c>
      <c r="C125" s="21"/>
      <c r="D125" s="130"/>
      <c r="E125" s="129"/>
      <c r="F125" s="21"/>
    </row>
    <row r="126" spans="1:6">
      <c r="A126" s="23"/>
      <c r="B126" s="133" t="s">
        <v>1027</v>
      </c>
      <c r="D126" s="130"/>
      <c r="E126" s="129"/>
      <c r="F126" s="21"/>
    </row>
    <row r="127" spans="1:6">
      <c r="B127" s="133" t="s">
        <v>1029</v>
      </c>
      <c r="C127" s="21" t="s">
        <v>1028</v>
      </c>
      <c r="D127" s="130">
        <v>47.91</v>
      </c>
      <c r="E127" s="129">
        <v>9.581999999999999</v>
      </c>
      <c r="F127" s="125">
        <f t="shared" ref="F127:F129" si="14">D127+E127</f>
        <v>57.491999999999997</v>
      </c>
    </row>
    <row r="128" spans="1:6">
      <c r="B128" s="133" t="s">
        <v>374</v>
      </c>
      <c r="C128" s="21" t="s">
        <v>1028</v>
      </c>
      <c r="D128" s="130">
        <v>95.8</v>
      </c>
      <c r="E128" s="129">
        <v>19.16</v>
      </c>
      <c r="F128" s="125">
        <f t="shared" si="14"/>
        <v>114.96</v>
      </c>
    </row>
    <row r="129" spans="1:6">
      <c r="B129" s="133" t="s">
        <v>1030</v>
      </c>
      <c r="C129" s="21" t="s">
        <v>1028</v>
      </c>
      <c r="D129" s="130">
        <v>306.57</v>
      </c>
      <c r="E129" s="129">
        <v>61.313999999999993</v>
      </c>
      <c r="F129" s="125">
        <f t="shared" si="14"/>
        <v>367.88400000000001</v>
      </c>
    </row>
    <row r="130" spans="1:6">
      <c r="A130">
        <v>26</v>
      </c>
      <c r="B130" s="19" t="s">
        <v>452</v>
      </c>
      <c r="C130" s="18"/>
      <c r="D130" s="130"/>
      <c r="F130" s="21"/>
    </row>
    <row r="131" spans="1:6">
      <c r="B131" s="134" t="s">
        <v>453</v>
      </c>
      <c r="C131" s="18" t="s">
        <v>451</v>
      </c>
      <c r="D131" s="130">
        <v>327</v>
      </c>
      <c r="E131" s="129">
        <v>65.399999999999991</v>
      </c>
      <c r="F131" s="125">
        <f t="shared" ref="F131:F132" si="15">D131+E131</f>
        <v>392.4</v>
      </c>
    </row>
    <row r="132" spans="1:6">
      <c r="B132" s="134" t="s">
        <v>454</v>
      </c>
      <c r="C132" s="18" t="s">
        <v>451</v>
      </c>
      <c r="D132" s="130">
        <v>174.18</v>
      </c>
      <c r="E132" s="129">
        <v>34.835999999999999</v>
      </c>
      <c r="F132" s="125">
        <f t="shared" si="15"/>
        <v>209.01600000000002</v>
      </c>
    </row>
    <row r="133" spans="1:6">
      <c r="B133" s="19" t="s">
        <v>455</v>
      </c>
      <c r="D133" s="130"/>
      <c r="F133" s="21"/>
    </row>
    <row r="134" spans="1:6" ht="13.8" thickBot="1">
      <c r="B134" s="135"/>
      <c r="C134" s="136"/>
      <c r="D134" s="137"/>
      <c r="E134" s="493"/>
      <c r="F134" s="139"/>
    </row>
  </sheetData>
  <pageMargins left="0.98425196850393704" right="0" top="0.59055118110236227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16" sqref="C16"/>
    </sheetView>
  </sheetViews>
  <sheetFormatPr defaultRowHeight="13.2"/>
  <cols>
    <col min="1" max="1" width="6.33203125" customWidth="1"/>
    <col min="2" max="2" width="40.6640625" customWidth="1"/>
  </cols>
  <sheetData>
    <row r="1" spans="1:5" ht="15.6">
      <c r="A1" s="140"/>
      <c r="B1" s="140"/>
      <c r="C1" s="140"/>
      <c r="D1" s="140"/>
      <c r="E1" s="140"/>
    </row>
    <row r="2" spans="1:5" ht="15.6">
      <c r="A2" s="140"/>
      <c r="B2" s="140"/>
      <c r="C2" s="140"/>
      <c r="D2" s="140"/>
      <c r="E2" s="140"/>
    </row>
    <row r="3" spans="1:5" ht="15.6">
      <c r="A3" s="141" t="s">
        <v>456</v>
      </c>
      <c r="B3" s="141"/>
      <c r="C3" s="141"/>
      <c r="D3" s="141"/>
      <c r="E3" s="141"/>
    </row>
    <row r="4" spans="1:5" ht="15.6">
      <c r="A4" s="141" t="s">
        <v>457</v>
      </c>
      <c r="B4" s="141"/>
      <c r="C4" s="141"/>
      <c r="D4" s="141"/>
      <c r="E4" s="141"/>
    </row>
    <row r="5" spans="1:5" ht="15.6">
      <c r="A5" s="141" t="s">
        <v>458</v>
      </c>
      <c r="B5" s="141"/>
      <c r="C5" s="141"/>
      <c r="D5" s="141"/>
      <c r="E5" s="141"/>
    </row>
    <row r="6" spans="1:5" ht="15.6">
      <c r="A6" s="141"/>
      <c r="B6" s="141"/>
      <c r="C6" s="141"/>
      <c r="D6" s="141"/>
      <c r="E6" s="141"/>
    </row>
    <row r="7" spans="1:5" ht="15.6">
      <c r="A7" s="140"/>
      <c r="C7" s="142" t="s">
        <v>39</v>
      </c>
      <c r="D7" s="140"/>
      <c r="E7" s="143" t="s">
        <v>1022</v>
      </c>
    </row>
    <row r="8" spans="1:5" ht="15.6">
      <c r="A8" s="144"/>
      <c r="B8" s="144"/>
      <c r="C8" s="144" t="s">
        <v>266</v>
      </c>
      <c r="D8" s="145"/>
      <c r="E8" s="144" t="s">
        <v>266</v>
      </c>
    </row>
    <row r="9" spans="1:5" ht="15.6">
      <c r="A9" s="146" t="s">
        <v>6</v>
      </c>
      <c r="B9" s="146" t="s">
        <v>459</v>
      </c>
      <c r="C9" s="146" t="s">
        <v>460</v>
      </c>
      <c r="D9" s="146" t="s">
        <v>14</v>
      </c>
      <c r="E9" s="146" t="s">
        <v>461</v>
      </c>
    </row>
    <row r="10" spans="1:5" ht="15.6">
      <c r="A10" s="146" t="s">
        <v>11</v>
      </c>
      <c r="B10" s="146" t="s">
        <v>462</v>
      </c>
      <c r="C10" s="146" t="s">
        <v>14</v>
      </c>
      <c r="D10" s="147">
        <v>0.2</v>
      </c>
      <c r="E10" s="146" t="s">
        <v>14</v>
      </c>
    </row>
    <row r="11" spans="1:5" ht="15.6">
      <c r="A11" s="148"/>
      <c r="B11" s="149"/>
      <c r="C11" s="148" t="s">
        <v>9</v>
      </c>
      <c r="D11" s="148" t="s">
        <v>463</v>
      </c>
      <c r="E11" s="148" t="s">
        <v>9</v>
      </c>
    </row>
    <row r="12" spans="1:5" ht="15.6">
      <c r="A12" s="146"/>
      <c r="B12" s="150"/>
      <c r="C12" s="150"/>
      <c r="D12" s="150"/>
      <c r="E12" s="150"/>
    </row>
    <row r="13" spans="1:5" ht="15.6">
      <c r="A13" s="146"/>
      <c r="B13" s="150"/>
      <c r="C13" s="150"/>
      <c r="D13" s="150"/>
      <c r="E13" s="150"/>
    </row>
    <row r="14" spans="1:5" ht="15.6">
      <c r="A14" s="146" t="s">
        <v>464</v>
      </c>
      <c r="B14" s="150" t="s">
        <v>465</v>
      </c>
      <c r="C14" s="150"/>
      <c r="D14" s="150"/>
      <c r="E14" s="150"/>
    </row>
    <row r="15" spans="1:5" ht="15.6">
      <c r="A15" s="146"/>
      <c r="B15" s="150" t="s">
        <v>466</v>
      </c>
      <c r="C15" s="150"/>
      <c r="D15" s="150"/>
      <c r="E15" s="150"/>
    </row>
    <row r="16" spans="1:5" ht="15.6">
      <c r="A16" s="146"/>
      <c r="B16" s="150" t="s">
        <v>467</v>
      </c>
      <c r="C16" s="151">
        <v>116.1</v>
      </c>
      <c r="D16" s="151">
        <v>23.22</v>
      </c>
      <c r="E16" s="151">
        <f>C16+D16</f>
        <v>139.32</v>
      </c>
    </row>
    <row r="17" spans="1:5" ht="15.6">
      <c r="A17" s="146" t="s">
        <v>468</v>
      </c>
      <c r="B17" s="150" t="s">
        <v>469</v>
      </c>
      <c r="C17" s="151"/>
      <c r="D17" s="151"/>
      <c r="E17" s="151"/>
    </row>
    <row r="18" spans="1:5" ht="15.6">
      <c r="A18" s="146"/>
      <c r="B18" s="150" t="s">
        <v>470</v>
      </c>
      <c r="C18" s="151">
        <v>153.82</v>
      </c>
      <c r="D18" s="151">
        <v>30.76</v>
      </c>
      <c r="E18" s="151">
        <f>C18+D18</f>
        <v>184.57999999999998</v>
      </c>
    </row>
    <row r="19" spans="1:5" ht="15.6">
      <c r="A19" s="146" t="s">
        <v>471</v>
      </c>
      <c r="B19" s="150" t="s">
        <v>469</v>
      </c>
      <c r="C19" s="151"/>
      <c r="D19" s="151"/>
      <c r="E19" s="151"/>
    </row>
    <row r="20" spans="1:5" ht="15.6">
      <c r="A20" s="150"/>
      <c r="B20" s="150" t="s">
        <v>472</v>
      </c>
      <c r="C20" s="151">
        <v>191.56</v>
      </c>
      <c r="D20" s="151">
        <v>38.31</v>
      </c>
      <c r="E20" s="151">
        <f>C20+D20</f>
        <v>229.87</v>
      </c>
    </row>
    <row r="21" spans="1:5" ht="15.6">
      <c r="A21" s="149"/>
      <c r="B21" s="149"/>
      <c r="C21" s="149"/>
      <c r="D21" s="149"/>
      <c r="E21" s="149"/>
    </row>
    <row r="22" spans="1:5" ht="15.6">
      <c r="A22" s="140"/>
      <c r="B22" s="140"/>
      <c r="C22" s="140"/>
      <c r="D22" s="140"/>
      <c r="E22" s="140"/>
    </row>
    <row r="23" spans="1:5" ht="15.6">
      <c r="A23" s="140"/>
      <c r="B23" s="140"/>
      <c r="C23" s="140"/>
      <c r="D23" s="140"/>
      <c r="E23" s="140"/>
    </row>
    <row r="24" spans="1:5" ht="15.6">
      <c r="A24" s="140"/>
      <c r="B24" s="140"/>
      <c r="C24" s="140"/>
      <c r="D24" s="140"/>
      <c r="E24" s="140"/>
    </row>
  </sheetData>
  <pageMargins left="0.78740157480314965" right="0" top="0.78740157480314965" bottom="0" header="0.51181102362204722" footer="0.51181102362204722"/>
  <pageSetup paperSize="9" orientation="portrait" horizontalDpi="120" verticalDpi="14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F13" sqref="F13:F19"/>
    </sheetView>
  </sheetViews>
  <sheetFormatPr defaultRowHeight="13.2"/>
  <cols>
    <col min="1" max="1" width="6.33203125" customWidth="1"/>
    <col min="2" max="2" width="32.88671875" customWidth="1"/>
    <col min="3" max="3" width="10.88671875" customWidth="1"/>
    <col min="4" max="4" width="12.6640625" customWidth="1"/>
  </cols>
  <sheetData>
    <row r="1" spans="1:9" ht="13.8">
      <c r="A1" s="152"/>
      <c r="B1" s="152"/>
      <c r="C1" s="152"/>
      <c r="D1" s="153"/>
    </row>
    <row r="2" spans="1:9" ht="13.8">
      <c r="A2" s="154" t="s">
        <v>473</v>
      </c>
      <c r="B2" s="153"/>
      <c r="C2" s="153"/>
      <c r="D2" s="153"/>
    </row>
    <row r="3" spans="1:9" ht="13.8">
      <c r="A3" s="153" t="s">
        <v>474</v>
      </c>
      <c r="B3" s="153"/>
      <c r="C3" s="153"/>
      <c r="D3" s="153"/>
    </row>
    <row r="4" spans="1:9" ht="13.8">
      <c r="A4" s="152"/>
      <c r="B4" s="522" t="s">
        <v>475</v>
      </c>
      <c r="C4" s="522"/>
      <c r="D4" s="152"/>
    </row>
    <row r="5" spans="1:9" ht="13.8">
      <c r="A5" s="152"/>
      <c r="B5" s="155"/>
      <c r="C5" s="155"/>
      <c r="D5" s="152"/>
    </row>
    <row r="6" spans="1:9" ht="13.8">
      <c r="A6" s="152"/>
      <c r="B6" s="152"/>
      <c r="C6" s="152"/>
      <c r="D6" s="152" t="s">
        <v>39</v>
      </c>
      <c r="F6" s="156" t="s">
        <v>1023</v>
      </c>
    </row>
    <row r="7" spans="1:9" ht="13.8">
      <c r="A7" s="157"/>
      <c r="B7" s="157"/>
      <c r="C7" s="158"/>
      <c r="D7" s="159"/>
      <c r="E7" s="158" t="s">
        <v>5</v>
      </c>
      <c r="F7" s="158" t="s">
        <v>4</v>
      </c>
    </row>
    <row r="8" spans="1:9" ht="13.8">
      <c r="A8" s="160" t="s">
        <v>6</v>
      </c>
      <c r="B8" s="160" t="s">
        <v>476</v>
      </c>
      <c r="C8" s="161" t="s">
        <v>8</v>
      </c>
      <c r="D8" s="162" t="s">
        <v>266</v>
      </c>
      <c r="E8" s="161" t="s">
        <v>9</v>
      </c>
      <c r="F8" s="161" t="s">
        <v>10</v>
      </c>
    </row>
    <row r="9" spans="1:9" ht="13.8">
      <c r="A9" s="160" t="s">
        <v>11</v>
      </c>
      <c r="B9" s="160" t="s">
        <v>477</v>
      </c>
      <c r="C9" s="161" t="s">
        <v>13</v>
      </c>
      <c r="D9" s="163" t="s">
        <v>478</v>
      </c>
      <c r="E9" s="164">
        <v>0.2</v>
      </c>
      <c r="F9" s="161" t="s">
        <v>14</v>
      </c>
    </row>
    <row r="10" spans="1:9" ht="13.8">
      <c r="A10" s="165"/>
      <c r="B10" s="165"/>
      <c r="C10" s="166"/>
      <c r="D10" s="167" t="s">
        <v>9</v>
      </c>
      <c r="E10" s="166"/>
      <c r="F10" s="166" t="s">
        <v>9</v>
      </c>
    </row>
    <row r="11" spans="1:9" ht="13.8">
      <c r="A11" s="168" t="s">
        <v>464</v>
      </c>
      <c r="B11" s="169" t="s">
        <v>479</v>
      </c>
      <c r="C11" s="170"/>
      <c r="D11" s="171"/>
      <c r="E11" s="158"/>
      <c r="F11" s="158"/>
    </row>
    <row r="12" spans="1:9" ht="13.8">
      <c r="A12" s="168"/>
      <c r="B12" s="169" t="s">
        <v>480</v>
      </c>
      <c r="C12" s="169"/>
      <c r="D12" s="172"/>
      <c r="E12" s="94"/>
      <c r="F12" s="94"/>
    </row>
    <row r="13" spans="1:9" ht="13.8">
      <c r="A13" s="173" t="s">
        <v>272</v>
      </c>
      <c r="B13" s="169" t="s">
        <v>481</v>
      </c>
      <c r="C13" s="174" t="s">
        <v>482</v>
      </c>
      <c r="D13" s="172">
        <v>1304.73</v>
      </c>
      <c r="E13" s="98">
        <v>260.95</v>
      </c>
      <c r="F13" s="98">
        <f>D13+E13</f>
        <v>1565.68</v>
      </c>
      <c r="G13" s="224"/>
      <c r="H13" s="224"/>
      <c r="I13" s="224"/>
    </row>
    <row r="14" spans="1:9" ht="13.8">
      <c r="A14" s="173" t="s">
        <v>275</v>
      </c>
      <c r="B14" s="169" t="s">
        <v>483</v>
      </c>
      <c r="C14" s="174" t="s">
        <v>482</v>
      </c>
      <c r="D14" s="172">
        <v>1405.24</v>
      </c>
      <c r="E14" s="98">
        <v>281.05</v>
      </c>
      <c r="F14" s="98">
        <f t="shared" ref="F14:F19" si="0">D14+E14</f>
        <v>1686.29</v>
      </c>
      <c r="G14" s="224"/>
      <c r="H14" s="224"/>
      <c r="I14" s="224"/>
    </row>
    <row r="15" spans="1:9" ht="13.8">
      <c r="A15" s="173" t="s">
        <v>277</v>
      </c>
      <c r="B15" s="169" t="s">
        <v>1033</v>
      </c>
      <c r="C15" s="174" t="s">
        <v>482</v>
      </c>
      <c r="D15" s="172">
        <v>2329.9</v>
      </c>
      <c r="E15" s="98">
        <v>465.98</v>
      </c>
      <c r="F15" s="98">
        <f t="shared" si="0"/>
        <v>2795.88</v>
      </c>
      <c r="G15" s="224"/>
      <c r="H15" s="224"/>
      <c r="I15" s="224"/>
    </row>
    <row r="16" spans="1:9" ht="13.8">
      <c r="A16" s="173" t="s">
        <v>279</v>
      </c>
      <c r="B16" s="169" t="s">
        <v>484</v>
      </c>
      <c r="C16" s="174" t="s">
        <v>482</v>
      </c>
      <c r="D16" s="172">
        <v>1706.82</v>
      </c>
      <c r="E16" s="98">
        <v>341.36</v>
      </c>
      <c r="F16" s="98">
        <f t="shared" si="0"/>
        <v>2048.1799999999998</v>
      </c>
      <c r="G16" s="224"/>
      <c r="H16" s="224"/>
      <c r="I16" s="224"/>
    </row>
    <row r="17" spans="1:9" ht="13.8">
      <c r="A17" s="175">
        <v>39569</v>
      </c>
      <c r="B17" s="169" t="s">
        <v>1034</v>
      </c>
      <c r="C17" s="174" t="s">
        <v>482</v>
      </c>
      <c r="D17" s="172">
        <v>919.51</v>
      </c>
      <c r="E17" s="98">
        <v>183.9</v>
      </c>
      <c r="F17" s="98">
        <f t="shared" si="0"/>
        <v>1103.4100000000001</v>
      </c>
      <c r="G17" s="224"/>
      <c r="H17" s="224"/>
      <c r="I17" s="224"/>
    </row>
    <row r="18" spans="1:9" ht="13.8">
      <c r="A18" s="175">
        <v>40695</v>
      </c>
      <c r="B18" s="169" t="s">
        <v>485</v>
      </c>
      <c r="C18" s="174" t="s">
        <v>482</v>
      </c>
      <c r="D18" s="172">
        <v>1212.73</v>
      </c>
      <c r="E18" s="98">
        <v>242.55</v>
      </c>
      <c r="F18" s="98">
        <f t="shared" si="0"/>
        <v>1455.28</v>
      </c>
      <c r="G18" s="224"/>
      <c r="H18" s="224"/>
      <c r="I18" s="224"/>
    </row>
    <row r="19" spans="1:9" ht="13.8">
      <c r="A19" s="177">
        <v>40725</v>
      </c>
      <c r="B19" s="494" t="s">
        <v>1035</v>
      </c>
      <c r="C19" s="178" t="s">
        <v>482</v>
      </c>
      <c r="D19" s="179">
        <v>1263.96</v>
      </c>
      <c r="E19" s="105">
        <v>252.79</v>
      </c>
      <c r="F19" s="105">
        <f t="shared" si="0"/>
        <v>1516.75</v>
      </c>
      <c r="G19" s="224"/>
      <c r="H19" s="224"/>
      <c r="I19" s="224"/>
    </row>
    <row r="20" spans="1:9" ht="13.8">
      <c r="A20" s="180"/>
      <c r="B20" s="20"/>
      <c r="C20" s="20"/>
      <c r="D20" s="181"/>
    </row>
    <row r="21" spans="1:9" ht="13.8">
      <c r="A21" s="152"/>
      <c r="B21" s="152"/>
      <c r="C21" s="152"/>
      <c r="D21" s="152"/>
    </row>
    <row r="22" spans="1:9" ht="13.8">
      <c r="A22" s="152"/>
      <c r="B22" s="182"/>
      <c r="C22" s="182"/>
      <c r="D22" s="152"/>
    </row>
    <row r="23" spans="1:9" ht="13.8">
      <c r="A23" s="152"/>
      <c r="B23" s="152"/>
      <c r="C23" s="152"/>
      <c r="D23" s="152"/>
    </row>
    <row r="24" spans="1:9" ht="13.8">
      <c r="A24" s="152"/>
      <c r="B24" s="152"/>
      <c r="C24" s="152"/>
      <c r="D24" s="152"/>
    </row>
    <row r="25" spans="1:9" ht="13.8">
      <c r="A25" s="152"/>
      <c r="B25" s="152"/>
      <c r="C25" s="152"/>
      <c r="D25" s="152"/>
    </row>
    <row r="26" spans="1:9" ht="13.8">
      <c r="A26" s="152"/>
      <c r="B26" s="152"/>
      <c r="C26" s="152"/>
      <c r="D26" s="152"/>
    </row>
    <row r="27" spans="1:9" ht="13.8">
      <c r="A27" s="152"/>
      <c r="B27" s="40"/>
      <c r="C27" s="40"/>
    </row>
    <row r="28" spans="1:9" ht="13.8">
      <c r="A28" s="152"/>
    </row>
    <row r="29" spans="1:9" ht="13.8">
      <c r="A29" s="152"/>
    </row>
    <row r="30" spans="1:9" ht="13.8">
      <c r="A30" s="152"/>
    </row>
    <row r="31" spans="1:9" ht="13.8">
      <c r="A31" s="152"/>
      <c r="B31" s="152"/>
      <c r="C31" s="152"/>
      <c r="D31" s="152"/>
    </row>
    <row r="32" spans="1:9" ht="13.8">
      <c r="A32" s="152"/>
      <c r="B32" s="152"/>
      <c r="C32" s="152"/>
      <c r="D32" s="152"/>
    </row>
    <row r="33" spans="1:9" ht="13.8">
      <c r="A33" s="152"/>
      <c r="B33" s="183"/>
      <c r="C33" s="183"/>
      <c r="D33" s="113"/>
      <c r="E33" s="113"/>
      <c r="F33" s="113"/>
      <c r="G33" s="113"/>
      <c r="I33" s="113"/>
    </row>
    <row r="34" spans="1:9" ht="13.8">
      <c r="A34" s="152"/>
      <c r="B34" s="152"/>
      <c r="C34" s="152"/>
      <c r="D34" s="152"/>
    </row>
  </sheetData>
  <mergeCells count="1">
    <mergeCell ref="B4:C4"/>
  </mergeCells>
  <pageMargins left="1.181102362204724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0"/>
  <sheetViews>
    <sheetView workbookViewId="0">
      <selection activeCell="U27" sqref="U27"/>
    </sheetView>
  </sheetViews>
  <sheetFormatPr defaultColWidth="9.109375" defaultRowHeight="13.2"/>
  <cols>
    <col min="1" max="1" width="3.88671875" style="184" customWidth="1"/>
    <col min="2" max="2" width="18.33203125" style="184" customWidth="1"/>
    <col min="3" max="3" width="7.44140625" style="184" customWidth="1"/>
    <col min="4" max="4" width="7.6640625" style="184" customWidth="1"/>
    <col min="5" max="5" width="8.109375" style="184" customWidth="1"/>
    <col min="6" max="6" width="7.5546875" style="184" customWidth="1"/>
    <col min="7" max="7" width="7.88671875" style="184" customWidth="1"/>
    <col min="8" max="8" width="7.33203125" style="184" customWidth="1"/>
    <col min="9" max="9" width="8" style="184" customWidth="1"/>
    <col min="10" max="10" width="7.44140625" style="184" customWidth="1"/>
    <col min="11" max="11" width="7.88671875" style="184" customWidth="1"/>
    <col min="12" max="14" width="7.33203125" style="184" customWidth="1"/>
    <col min="15" max="15" width="8.33203125" style="184" customWidth="1"/>
    <col min="16" max="16" width="7.33203125" style="184" customWidth="1"/>
    <col min="17" max="17" width="7.5546875" style="184" customWidth="1"/>
    <col min="18" max="16384" width="9.109375" style="184"/>
  </cols>
  <sheetData>
    <row r="1" spans="1:17">
      <c r="I1" s="185"/>
      <c r="J1" s="185"/>
      <c r="K1" s="185"/>
    </row>
    <row r="2" spans="1:17">
      <c r="I2" s="185"/>
      <c r="J2" s="185"/>
      <c r="K2" s="185"/>
    </row>
    <row r="3" spans="1:17">
      <c r="A3" s="186" t="s">
        <v>486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7">
      <c r="A4" s="185" t="s">
        <v>487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7">
      <c r="A5" s="156"/>
      <c r="B5" s="156"/>
      <c r="C5" s="156"/>
      <c r="D5" s="156"/>
      <c r="E5" s="156"/>
      <c r="F5" s="156"/>
      <c r="G5" s="156"/>
      <c r="H5" s="156"/>
      <c r="I5" s="523" t="s">
        <v>39</v>
      </c>
      <c r="J5" s="523"/>
      <c r="K5" s="523"/>
      <c r="L5" s="523"/>
      <c r="M5" s="156" t="s">
        <v>1022</v>
      </c>
      <c r="N5" s="156"/>
    </row>
    <row r="6" spans="1:17" ht="55.2">
      <c r="A6" s="187" t="s">
        <v>488</v>
      </c>
      <c r="B6" s="188"/>
      <c r="C6" s="524" t="s">
        <v>481</v>
      </c>
      <c r="D6" s="525"/>
      <c r="E6" s="526"/>
      <c r="F6" s="524" t="s">
        <v>483</v>
      </c>
      <c r="G6" s="525"/>
      <c r="H6" s="526"/>
      <c r="I6" s="524" t="s">
        <v>1033</v>
      </c>
      <c r="J6" s="525"/>
      <c r="K6" s="526"/>
      <c r="L6" s="524" t="s">
        <v>484</v>
      </c>
      <c r="M6" s="525"/>
      <c r="N6" s="526"/>
      <c r="O6" s="495" t="s">
        <v>1034</v>
      </c>
      <c r="P6" s="496" t="s">
        <v>485</v>
      </c>
      <c r="Q6" s="495" t="s">
        <v>1035</v>
      </c>
    </row>
    <row r="7" spans="1:17">
      <c r="A7" s="187" t="s">
        <v>11</v>
      </c>
      <c r="B7" s="187" t="s">
        <v>7</v>
      </c>
      <c r="C7" s="189" t="s">
        <v>489</v>
      </c>
      <c r="D7" s="189"/>
      <c r="E7" s="189"/>
      <c r="F7" s="189" t="s">
        <v>489</v>
      </c>
      <c r="G7" s="189"/>
      <c r="H7" s="189"/>
      <c r="I7" s="189" t="s">
        <v>489</v>
      </c>
      <c r="J7" s="190"/>
      <c r="K7" s="191"/>
      <c r="L7" s="189" t="s">
        <v>489</v>
      </c>
      <c r="M7" s="189"/>
      <c r="N7" s="189"/>
      <c r="O7" s="192" t="s">
        <v>490</v>
      </c>
      <c r="P7" s="193" t="s">
        <v>491</v>
      </c>
      <c r="Q7" s="193" t="s">
        <v>491</v>
      </c>
    </row>
    <row r="8" spans="1:17">
      <c r="A8" s="194"/>
      <c r="B8" s="194"/>
      <c r="C8" s="194" t="s">
        <v>492</v>
      </c>
      <c r="D8" s="194" t="s">
        <v>493</v>
      </c>
      <c r="E8" s="194" t="s">
        <v>494</v>
      </c>
      <c r="F8" s="194" t="s">
        <v>492</v>
      </c>
      <c r="G8" s="194" t="s">
        <v>493</v>
      </c>
      <c r="H8" s="194" t="s">
        <v>494</v>
      </c>
      <c r="I8" s="194" t="s">
        <v>492</v>
      </c>
      <c r="J8" s="194" t="s">
        <v>493</v>
      </c>
      <c r="K8" s="194" t="s">
        <v>494</v>
      </c>
      <c r="L8" s="194" t="s">
        <v>492</v>
      </c>
      <c r="M8" s="194" t="s">
        <v>493</v>
      </c>
      <c r="N8" s="194" t="s">
        <v>494</v>
      </c>
      <c r="O8" s="195" t="s">
        <v>495</v>
      </c>
      <c r="P8" s="194" t="s">
        <v>9</v>
      </c>
      <c r="Q8" s="194" t="s">
        <v>9</v>
      </c>
    </row>
    <row r="9" spans="1:17">
      <c r="A9" s="196"/>
      <c r="B9" s="196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97"/>
      <c r="P9" s="196"/>
      <c r="Q9" s="196"/>
    </row>
    <row r="10" spans="1:17" s="202" customFormat="1">
      <c r="A10" s="198" t="s">
        <v>464</v>
      </c>
      <c r="B10" s="199" t="s">
        <v>496</v>
      </c>
      <c r="C10" s="200">
        <v>155.79</v>
      </c>
      <c r="D10" s="200">
        <v>155.79</v>
      </c>
      <c r="E10" s="200">
        <v>155.79</v>
      </c>
      <c r="F10" s="200">
        <v>155.88</v>
      </c>
      <c r="G10" s="200">
        <v>155.88</v>
      </c>
      <c r="H10" s="200">
        <v>155.88</v>
      </c>
      <c r="I10" s="200">
        <v>233.33</v>
      </c>
      <c r="J10" s="200">
        <v>233.33</v>
      </c>
      <c r="K10" s="200">
        <v>233.33</v>
      </c>
      <c r="L10" s="200">
        <v>310.66000000000003</v>
      </c>
      <c r="M10" s="200">
        <v>310.66000000000003</v>
      </c>
      <c r="N10" s="200">
        <v>310.66000000000003</v>
      </c>
      <c r="O10" s="201">
        <v>141.58000000000001</v>
      </c>
      <c r="P10" s="201">
        <v>141.58000000000001</v>
      </c>
      <c r="Q10" s="201">
        <v>141.58000000000001</v>
      </c>
    </row>
    <row r="11" spans="1:17" s="202" customFormat="1">
      <c r="A11" s="198"/>
      <c r="B11" s="203" t="s">
        <v>497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5"/>
      <c r="P11" s="203"/>
      <c r="Q11" s="203"/>
    </row>
    <row r="12" spans="1:17" s="202" customFormat="1">
      <c r="A12" s="198"/>
      <c r="B12" s="203" t="s">
        <v>498</v>
      </c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6"/>
      <c r="P12" s="204"/>
      <c r="Q12" s="204"/>
    </row>
    <row r="13" spans="1:17" s="202" customFormat="1">
      <c r="A13" s="198"/>
      <c r="B13" s="203" t="s">
        <v>499</v>
      </c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6"/>
      <c r="P13" s="204"/>
      <c r="Q13" s="204"/>
    </row>
    <row r="14" spans="1:17" s="202" customFormat="1">
      <c r="A14" s="198"/>
      <c r="B14" s="203" t="s">
        <v>500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6"/>
      <c r="P14" s="204"/>
      <c r="Q14" s="204"/>
    </row>
    <row r="15" spans="1:17" s="202" customFormat="1">
      <c r="A15" s="198"/>
      <c r="B15" s="203" t="s">
        <v>501</v>
      </c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6"/>
      <c r="P15" s="204"/>
      <c r="Q15" s="204"/>
    </row>
    <row r="16" spans="1:17" s="202" customFormat="1">
      <c r="A16" s="198"/>
      <c r="B16" s="203" t="s">
        <v>502</v>
      </c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6"/>
      <c r="P16" s="204"/>
      <c r="Q16" s="204"/>
    </row>
    <row r="17" spans="1:17" s="202" customFormat="1" hidden="1">
      <c r="A17" s="198"/>
      <c r="B17" s="207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6"/>
      <c r="P17" s="204"/>
      <c r="Q17" s="204"/>
    </row>
    <row r="18" spans="1:17" s="202" customFormat="1">
      <c r="A18" s="198"/>
      <c r="B18" s="208" t="s">
        <v>503</v>
      </c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6"/>
      <c r="P18" s="204"/>
      <c r="Q18" s="204"/>
    </row>
    <row r="19" spans="1:17" s="202" customFormat="1">
      <c r="A19" s="198"/>
      <c r="B19" s="203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5"/>
      <c r="P19" s="204"/>
      <c r="Q19" s="204"/>
    </row>
    <row r="20" spans="1:17" s="202" customFormat="1" ht="2.25" customHeight="1">
      <c r="A20" s="198"/>
      <c r="B20" s="208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209"/>
      <c r="P20" s="100"/>
      <c r="Q20" s="100"/>
    </row>
    <row r="21" spans="1:17">
      <c r="A21" s="187" t="s">
        <v>468</v>
      </c>
      <c r="B21" s="210" t="s">
        <v>504</v>
      </c>
      <c r="C21" s="97">
        <v>148.01</v>
      </c>
      <c r="D21" s="97">
        <v>342.82</v>
      </c>
      <c r="E21" s="97">
        <v>193.55</v>
      </c>
      <c r="F21" s="97">
        <v>148.01</v>
      </c>
      <c r="G21" s="97">
        <v>342.82</v>
      </c>
      <c r="H21" s="97">
        <v>193.55</v>
      </c>
      <c r="I21" s="97">
        <v>148.01</v>
      </c>
      <c r="J21" s="97">
        <v>342.82</v>
      </c>
      <c r="K21" s="97">
        <v>193.55</v>
      </c>
      <c r="L21" s="97">
        <v>148.01</v>
      </c>
      <c r="M21" s="97">
        <v>342.82</v>
      </c>
      <c r="N21" s="97">
        <v>193.55</v>
      </c>
      <c r="O21" s="209">
        <v>532.57000000000005</v>
      </c>
      <c r="P21" s="100">
        <v>532.57000000000005</v>
      </c>
      <c r="Q21" s="100">
        <v>532.57000000000005</v>
      </c>
    </row>
    <row r="22" spans="1:17">
      <c r="A22" s="187" t="s">
        <v>471</v>
      </c>
      <c r="B22" s="211" t="s">
        <v>505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197"/>
      <c r="P22" s="196"/>
      <c r="Q22" s="196"/>
    </row>
    <row r="23" spans="1:17">
      <c r="A23" s="196"/>
      <c r="B23" s="184" t="s">
        <v>506</v>
      </c>
      <c r="C23" s="213">
        <v>1304.73</v>
      </c>
      <c r="D23" s="213">
        <v>1304.73</v>
      </c>
      <c r="E23" s="213">
        <v>1304.73</v>
      </c>
      <c r="F23" s="213">
        <v>1405.24</v>
      </c>
      <c r="G23" s="213">
        <v>1405.24</v>
      </c>
      <c r="H23" s="213">
        <v>1405.24</v>
      </c>
      <c r="I23" s="213">
        <v>2329.9</v>
      </c>
      <c r="J23" s="213">
        <v>2329.9</v>
      </c>
      <c r="K23" s="213">
        <v>2329.9</v>
      </c>
      <c r="L23" s="213">
        <v>1706.82</v>
      </c>
      <c r="M23" s="213">
        <v>1706.82</v>
      </c>
      <c r="N23" s="213">
        <v>1706.82</v>
      </c>
      <c r="O23" s="214">
        <v>919.51</v>
      </c>
      <c r="P23" s="97">
        <v>1212.73</v>
      </c>
      <c r="Q23" s="97">
        <v>1263.96</v>
      </c>
    </row>
    <row r="24" spans="1:17">
      <c r="A24" s="196"/>
      <c r="B24" s="196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197"/>
      <c r="P24" s="196"/>
      <c r="Q24" s="196"/>
    </row>
    <row r="25" spans="1:17">
      <c r="A25" s="196"/>
      <c r="B25" s="187" t="s">
        <v>507</v>
      </c>
      <c r="C25" s="213">
        <f>C10+C20+C21+C23</f>
        <v>1608.53</v>
      </c>
      <c r="D25" s="213">
        <f t="shared" ref="D25:Q25" si="0">D10+D20+D21+D23</f>
        <v>1803.3400000000001</v>
      </c>
      <c r="E25" s="213">
        <f t="shared" si="0"/>
        <v>1654.0700000000002</v>
      </c>
      <c r="F25" s="213">
        <f t="shared" si="0"/>
        <v>1709.13</v>
      </c>
      <c r="G25" s="213">
        <f t="shared" si="0"/>
        <v>1903.94</v>
      </c>
      <c r="H25" s="213">
        <f t="shared" si="0"/>
        <v>1754.67</v>
      </c>
      <c r="I25" s="213">
        <f t="shared" si="0"/>
        <v>2711.2400000000002</v>
      </c>
      <c r="J25" s="213">
        <f t="shared" si="0"/>
        <v>2906.05</v>
      </c>
      <c r="K25" s="213">
        <f t="shared" si="0"/>
        <v>2756.78</v>
      </c>
      <c r="L25" s="213">
        <f t="shared" si="0"/>
        <v>2165.4899999999998</v>
      </c>
      <c r="M25" s="213">
        <f t="shared" si="0"/>
        <v>2360.3000000000002</v>
      </c>
      <c r="N25" s="213">
        <f t="shared" si="0"/>
        <v>2211.0299999999997</v>
      </c>
      <c r="O25" s="215">
        <f t="shared" si="0"/>
        <v>1593.66</v>
      </c>
      <c r="P25" s="213">
        <f t="shared" si="0"/>
        <v>1886.88</v>
      </c>
      <c r="Q25" s="213">
        <f t="shared" si="0"/>
        <v>1938.1100000000001</v>
      </c>
    </row>
    <row r="26" spans="1:17">
      <c r="A26" s="196"/>
      <c r="B26" s="196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197"/>
      <c r="P26" s="196"/>
      <c r="Q26" s="196"/>
    </row>
    <row r="27" spans="1:17">
      <c r="A27" s="196"/>
      <c r="B27" s="216" t="s">
        <v>14</v>
      </c>
      <c r="C27" s="217">
        <v>321.70999999999998</v>
      </c>
      <c r="D27" s="217">
        <v>360.67</v>
      </c>
      <c r="E27" s="217">
        <v>330.81</v>
      </c>
      <c r="F27" s="217">
        <v>341.83</v>
      </c>
      <c r="G27" s="217">
        <v>380.79</v>
      </c>
      <c r="H27" s="217">
        <v>350.93</v>
      </c>
      <c r="I27" s="217">
        <v>542.25</v>
      </c>
      <c r="J27" s="217">
        <v>581.21</v>
      </c>
      <c r="K27" s="217">
        <v>551.36</v>
      </c>
      <c r="L27" s="217">
        <v>433.1</v>
      </c>
      <c r="M27" s="217">
        <v>472.06</v>
      </c>
      <c r="N27" s="217">
        <v>442.21</v>
      </c>
      <c r="O27" s="218">
        <v>318.73</v>
      </c>
      <c r="P27" s="217">
        <v>377.37</v>
      </c>
      <c r="Q27" s="217">
        <v>387.62</v>
      </c>
    </row>
    <row r="28" spans="1:17">
      <c r="A28" s="196"/>
      <c r="B28" s="196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197"/>
      <c r="P28" s="196"/>
      <c r="Q28" s="196"/>
    </row>
    <row r="29" spans="1:17">
      <c r="A29" s="196"/>
      <c r="B29" s="187" t="s">
        <v>508</v>
      </c>
      <c r="C29" s="213">
        <f t="shared" ref="C29:Q29" si="1">C25+C27</f>
        <v>1930.24</v>
      </c>
      <c r="D29" s="213">
        <f t="shared" si="1"/>
        <v>2164.0100000000002</v>
      </c>
      <c r="E29" s="219">
        <f t="shared" si="1"/>
        <v>1984.88</v>
      </c>
      <c r="F29" s="213">
        <f t="shared" si="1"/>
        <v>2050.96</v>
      </c>
      <c r="G29" s="213">
        <f t="shared" si="1"/>
        <v>2284.73</v>
      </c>
      <c r="H29" s="213">
        <f t="shared" si="1"/>
        <v>2105.6</v>
      </c>
      <c r="I29" s="213">
        <f t="shared" si="1"/>
        <v>3253.4900000000002</v>
      </c>
      <c r="J29" s="213">
        <f t="shared" si="1"/>
        <v>3487.26</v>
      </c>
      <c r="K29" s="213">
        <f t="shared" si="1"/>
        <v>3308.1400000000003</v>
      </c>
      <c r="L29" s="213">
        <f t="shared" si="1"/>
        <v>2598.5899999999997</v>
      </c>
      <c r="M29" s="213">
        <f t="shared" si="1"/>
        <v>2832.36</v>
      </c>
      <c r="N29" s="213">
        <f t="shared" si="1"/>
        <v>2653.24</v>
      </c>
      <c r="O29" s="215">
        <f t="shared" si="1"/>
        <v>1912.39</v>
      </c>
      <c r="P29" s="213">
        <f t="shared" si="1"/>
        <v>2264.25</v>
      </c>
      <c r="Q29" s="213">
        <f t="shared" si="1"/>
        <v>2325.73</v>
      </c>
    </row>
    <row r="30" spans="1:17">
      <c r="A30" s="220"/>
      <c r="B30" s="220"/>
      <c r="C30" s="220"/>
      <c r="D30" s="220"/>
      <c r="E30" s="221"/>
      <c r="F30" s="220"/>
      <c r="G30" s="220"/>
      <c r="H30" s="220"/>
      <c r="I30" s="220"/>
      <c r="J30" s="220"/>
      <c r="K30" s="220"/>
      <c r="L30" s="220"/>
      <c r="M30" s="220"/>
      <c r="N30" s="220"/>
      <c r="O30" s="222"/>
      <c r="P30" s="220"/>
      <c r="Q30" s="220"/>
    </row>
  </sheetData>
  <mergeCells count="5">
    <mergeCell ref="I5:L5"/>
    <mergeCell ref="C6:E6"/>
    <mergeCell ref="F6:H6"/>
    <mergeCell ref="I6:K6"/>
    <mergeCell ref="L6:N6"/>
  </mergeCells>
  <pageMargins left="0.31496062992125984" right="0.19685039370078741" top="0.39370078740157483" bottom="0.39370078740157483" header="0.51181102362204722" footer="0.51181102362204722"/>
  <pageSetup paperSize="9" scale="70" orientation="landscape" horizontalDpi="720" verticalDpi="7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F82"/>
  <sheetViews>
    <sheetView topLeftCell="A7" workbookViewId="0">
      <selection activeCell="J68" sqref="J68"/>
    </sheetView>
  </sheetViews>
  <sheetFormatPr defaultRowHeight="13.2"/>
  <cols>
    <col min="1" max="1" width="5.88671875" customWidth="1"/>
    <col min="2" max="2" width="37.6640625" customWidth="1"/>
    <col min="3" max="3" width="8.6640625" customWidth="1"/>
    <col min="4" max="4" width="12" style="113" customWidth="1"/>
    <col min="5" max="5" width="8.88671875" style="113"/>
    <col min="6" max="6" width="8.88671875" style="224"/>
  </cols>
  <sheetData>
    <row r="1" spans="1:6" ht="13.8">
      <c r="A1" s="2"/>
      <c r="B1" s="107"/>
      <c r="C1" s="107"/>
      <c r="D1" s="108"/>
    </row>
    <row r="2" spans="1:6" ht="13.8">
      <c r="A2" s="2"/>
      <c r="B2" s="107"/>
      <c r="C2" s="107"/>
      <c r="D2" s="108"/>
    </row>
    <row r="3" spans="1:6" ht="13.8">
      <c r="A3" s="2"/>
      <c r="B3" s="107"/>
      <c r="C3" s="107"/>
      <c r="D3" s="108"/>
    </row>
    <row r="4" spans="1:6" ht="13.8">
      <c r="A4" s="1" t="s">
        <v>509</v>
      </c>
      <c r="B4" s="3"/>
      <c r="C4" s="3"/>
      <c r="D4" s="223"/>
    </row>
    <row r="5" spans="1:6">
      <c r="A5" s="1" t="s">
        <v>510</v>
      </c>
      <c r="B5" s="1"/>
      <c r="C5" s="1"/>
      <c r="D5" s="112"/>
    </row>
    <row r="6" spans="1:6">
      <c r="A6" s="1"/>
      <c r="B6" s="1"/>
      <c r="C6" s="1"/>
      <c r="D6" s="112"/>
    </row>
    <row r="7" spans="1:6" ht="13.8" thickBot="1">
      <c r="C7" s="224" t="s">
        <v>511</v>
      </c>
      <c r="E7" t="s">
        <v>1022</v>
      </c>
    </row>
    <row r="8" spans="1:6" ht="13.8" thickTop="1">
      <c r="A8" s="114"/>
      <c r="B8" s="114"/>
      <c r="C8" s="114"/>
      <c r="D8" s="115"/>
      <c r="E8" s="225" t="s">
        <v>5</v>
      </c>
      <c r="F8" s="489" t="s">
        <v>4</v>
      </c>
    </row>
    <row r="9" spans="1:6">
      <c r="A9" s="116" t="s">
        <v>6</v>
      </c>
      <c r="B9" s="9" t="s">
        <v>512</v>
      </c>
      <c r="C9" s="9" t="s">
        <v>8</v>
      </c>
      <c r="D9" s="117" t="s">
        <v>36</v>
      </c>
      <c r="E9" s="117" t="s">
        <v>9</v>
      </c>
      <c r="F9" s="490" t="s">
        <v>10</v>
      </c>
    </row>
    <row r="10" spans="1:6">
      <c r="A10" s="116" t="s">
        <v>11</v>
      </c>
      <c r="B10" s="9" t="s">
        <v>12</v>
      </c>
      <c r="C10" s="9" t="s">
        <v>13</v>
      </c>
      <c r="D10" s="117" t="s">
        <v>14</v>
      </c>
      <c r="E10" s="226">
        <v>0.2</v>
      </c>
      <c r="F10" s="490" t="s">
        <v>14</v>
      </c>
    </row>
    <row r="11" spans="1:6" ht="13.8" thickBot="1">
      <c r="A11" s="116"/>
      <c r="B11" s="9"/>
      <c r="C11" s="9"/>
      <c r="D11" s="117" t="s">
        <v>9</v>
      </c>
      <c r="E11" s="117"/>
      <c r="F11" s="490" t="s">
        <v>9</v>
      </c>
    </row>
    <row r="12" spans="1:6" ht="14.4" thickTop="1" thickBot="1">
      <c r="A12" s="118">
        <v>1</v>
      </c>
      <c r="B12" s="119">
        <v>2</v>
      </c>
      <c r="C12" s="227">
        <v>3</v>
      </c>
      <c r="D12" s="228">
        <v>4</v>
      </c>
      <c r="E12" s="229">
        <v>5</v>
      </c>
      <c r="F12" s="497">
        <v>6</v>
      </c>
    </row>
    <row r="13" spans="1:6" ht="13.8" thickTop="1">
      <c r="A13" s="116"/>
      <c r="B13" s="9"/>
      <c r="C13" s="20"/>
      <c r="D13" s="230"/>
      <c r="E13" s="231"/>
      <c r="F13" s="498"/>
    </row>
    <row r="14" spans="1:6">
      <c r="A14" s="232">
        <v>1</v>
      </c>
      <c r="B14" s="233" t="s">
        <v>513</v>
      </c>
      <c r="C14" s="234" t="s">
        <v>514</v>
      </c>
      <c r="D14" s="124">
        <v>106.41000000000001</v>
      </c>
      <c r="E14" s="128">
        <f>F14-D14</f>
        <v>21.279999999999987</v>
      </c>
      <c r="F14" s="499">
        <v>127.69</v>
      </c>
    </row>
    <row r="15" spans="1:6">
      <c r="A15" s="232"/>
      <c r="B15" s="233" t="s">
        <v>515</v>
      </c>
      <c r="C15" s="234" t="s">
        <v>514</v>
      </c>
      <c r="D15" s="124">
        <v>111.47999999999999</v>
      </c>
      <c r="E15" s="128">
        <f t="shared" ref="E15:E27" si="0">F15-D15</f>
        <v>22.300000000000011</v>
      </c>
      <c r="F15" s="499">
        <v>133.78</v>
      </c>
    </row>
    <row r="16" spans="1:6">
      <c r="A16" s="232"/>
      <c r="B16" s="233" t="s">
        <v>516</v>
      </c>
      <c r="C16" s="234" t="s">
        <v>514</v>
      </c>
      <c r="D16" s="124">
        <v>165.51999999999998</v>
      </c>
      <c r="E16" s="128">
        <f t="shared" si="0"/>
        <v>33.100000000000023</v>
      </c>
      <c r="F16" s="499">
        <v>198.62</v>
      </c>
    </row>
    <row r="17" spans="1:6">
      <c r="A17" s="232"/>
      <c r="B17" s="233" t="s">
        <v>517</v>
      </c>
      <c r="C17" s="234" t="s">
        <v>514</v>
      </c>
      <c r="D17" s="124">
        <v>179.02</v>
      </c>
      <c r="E17" s="128">
        <f t="shared" si="0"/>
        <v>35.799999999999983</v>
      </c>
      <c r="F17" s="499">
        <v>214.82</v>
      </c>
    </row>
    <row r="18" spans="1:6">
      <c r="A18" s="232">
        <v>2</v>
      </c>
      <c r="B18" s="233" t="s">
        <v>518</v>
      </c>
      <c r="C18" s="234" t="s">
        <v>519</v>
      </c>
      <c r="D18" s="124">
        <v>1042.42</v>
      </c>
      <c r="E18" s="128">
        <f t="shared" si="0"/>
        <v>208.48000000000002</v>
      </c>
      <c r="F18" s="499">
        <v>1250.9000000000001</v>
      </c>
    </row>
    <row r="19" spans="1:6">
      <c r="A19" s="232"/>
      <c r="B19" s="235" t="s">
        <v>520</v>
      </c>
      <c r="C19" s="234" t="s">
        <v>519</v>
      </c>
      <c r="D19" s="124">
        <v>1457.89</v>
      </c>
      <c r="E19" s="128">
        <f t="shared" si="0"/>
        <v>291.57999999999993</v>
      </c>
      <c r="F19" s="499">
        <v>1749.47</v>
      </c>
    </row>
    <row r="20" spans="1:6">
      <c r="A20" s="232"/>
      <c r="B20" s="235" t="s">
        <v>521</v>
      </c>
      <c r="C20" s="234" t="s">
        <v>519</v>
      </c>
      <c r="D20" s="124">
        <v>1873.37</v>
      </c>
      <c r="E20" s="128">
        <f t="shared" si="0"/>
        <v>374.67000000000007</v>
      </c>
      <c r="F20" s="499">
        <v>2248.04</v>
      </c>
    </row>
    <row r="21" spans="1:6">
      <c r="A21" s="232">
        <v>3</v>
      </c>
      <c r="B21" s="236" t="s">
        <v>522</v>
      </c>
      <c r="C21" s="234" t="s">
        <v>523</v>
      </c>
      <c r="D21" s="124">
        <v>250.39999999999998</v>
      </c>
      <c r="E21" s="128">
        <f t="shared" si="0"/>
        <v>50.079999999999984</v>
      </c>
      <c r="F21" s="499">
        <v>300.47999999999996</v>
      </c>
    </row>
    <row r="22" spans="1:6">
      <c r="A22" s="232"/>
      <c r="B22" s="235" t="s">
        <v>520</v>
      </c>
      <c r="C22" s="234" t="s">
        <v>523</v>
      </c>
      <c r="D22" s="124">
        <v>443.31</v>
      </c>
      <c r="E22" s="128">
        <f t="shared" si="0"/>
        <v>88.660000000000025</v>
      </c>
      <c r="F22" s="499">
        <v>531.97</v>
      </c>
    </row>
    <row r="23" spans="1:6">
      <c r="A23" s="232">
        <v>4</v>
      </c>
      <c r="B23" s="233" t="s">
        <v>524</v>
      </c>
      <c r="C23" s="234" t="s">
        <v>519</v>
      </c>
      <c r="D23" s="124">
        <v>610.23</v>
      </c>
      <c r="E23" s="128">
        <f t="shared" si="0"/>
        <v>122.04999999999995</v>
      </c>
      <c r="F23" s="499">
        <v>732.28</v>
      </c>
    </row>
    <row r="24" spans="1:6">
      <c r="A24" s="232"/>
      <c r="B24" s="235" t="s">
        <v>520</v>
      </c>
      <c r="C24" s="234" t="s">
        <v>519</v>
      </c>
      <c r="D24" s="124">
        <v>727.07</v>
      </c>
      <c r="E24" s="128">
        <f t="shared" si="0"/>
        <v>145.40999999999997</v>
      </c>
      <c r="F24" s="499">
        <v>872.48</v>
      </c>
    </row>
    <row r="25" spans="1:6">
      <c r="A25" s="232">
        <v>5</v>
      </c>
      <c r="B25" s="235" t="s">
        <v>525</v>
      </c>
      <c r="C25" s="234" t="s">
        <v>526</v>
      </c>
      <c r="D25" s="124">
        <v>107.37</v>
      </c>
      <c r="E25" s="128">
        <f t="shared" si="0"/>
        <v>21.47</v>
      </c>
      <c r="F25" s="499">
        <v>128.84</v>
      </c>
    </row>
    <row r="26" spans="1:6">
      <c r="A26" s="232">
        <v>6</v>
      </c>
      <c r="B26" s="235" t="s">
        <v>527</v>
      </c>
      <c r="C26" s="234" t="s">
        <v>528</v>
      </c>
      <c r="D26" s="124">
        <v>101.33</v>
      </c>
      <c r="E26" s="128">
        <f t="shared" si="0"/>
        <v>20.269999999999996</v>
      </c>
      <c r="F26" s="499">
        <v>121.6</v>
      </c>
    </row>
    <row r="27" spans="1:6">
      <c r="A27" s="232"/>
      <c r="B27" s="235" t="s">
        <v>529</v>
      </c>
      <c r="C27" s="234" t="s">
        <v>528</v>
      </c>
      <c r="D27" s="124">
        <v>182.43</v>
      </c>
      <c r="E27" s="128">
        <f t="shared" si="0"/>
        <v>36.489999999999981</v>
      </c>
      <c r="F27" s="499">
        <v>218.92</v>
      </c>
    </row>
    <row r="28" spans="1:6">
      <c r="A28" s="232">
        <v>7</v>
      </c>
      <c r="B28" s="235" t="s">
        <v>530</v>
      </c>
      <c r="C28" s="20"/>
      <c r="D28" s="124"/>
      <c r="E28" s="237"/>
      <c r="F28" s="499"/>
    </row>
    <row r="29" spans="1:6">
      <c r="A29" s="232"/>
      <c r="B29" s="235" t="s">
        <v>531</v>
      </c>
      <c r="C29" s="234" t="s">
        <v>532</v>
      </c>
      <c r="D29" s="124">
        <v>121.63999999999999</v>
      </c>
      <c r="E29" s="128">
        <f t="shared" ref="E29:E31" si="1">F29-D29</f>
        <v>24.330000000000013</v>
      </c>
      <c r="F29" s="499">
        <v>145.97</v>
      </c>
    </row>
    <row r="30" spans="1:6">
      <c r="A30" s="232">
        <v>8</v>
      </c>
      <c r="B30" s="235" t="s">
        <v>533</v>
      </c>
      <c r="C30" s="234" t="s">
        <v>528</v>
      </c>
      <c r="D30" s="124">
        <v>625.16</v>
      </c>
      <c r="E30" s="128">
        <f t="shared" si="1"/>
        <v>125.03000000000009</v>
      </c>
      <c r="F30" s="499">
        <v>750.19</v>
      </c>
    </row>
    <row r="31" spans="1:6">
      <c r="A31" s="232"/>
      <c r="B31" s="235" t="s">
        <v>529</v>
      </c>
      <c r="C31" s="234" t="s">
        <v>528</v>
      </c>
      <c r="D31" s="124">
        <v>1125.29</v>
      </c>
      <c r="E31" s="128">
        <f t="shared" si="1"/>
        <v>225.05999999999995</v>
      </c>
      <c r="F31" s="499">
        <v>1350.35</v>
      </c>
    </row>
    <row r="32" spans="1:6">
      <c r="A32" s="232">
        <v>9</v>
      </c>
      <c r="B32" s="235" t="s">
        <v>534</v>
      </c>
      <c r="C32" s="20"/>
      <c r="D32" s="128"/>
      <c r="E32" s="237"/>
      <c r="F32" s="499"/>
    </row>
    <row r="33" spans="1:6">
      <c r="A33" s="232"/>
      <c r="B33" s="235" t="s">
        <v>535</v>
      </c>
      <c r="C33" s="234" t="s">
        <v>532</v>
      </c>
      <c r="D33" s="124">
        <v>668.82</v>
      </c>
      <c r="E33" s="128">
        <f t="shared" ref="E33:E80" si="2">F33-D33</f>
        <v>133.76</v>
      </c>
      <c r="F33" s="499">
        <v>802.58</v>
      </c>
    </row>
    <row r="34" spans="1:6">
      <c r="A34" s="232">
        <v>10</v>
      </c>
      <c r="B34" s="235" t="s">
        <v>536</v>
      </c>
      <c r="C34" s="234" t="s">
        <v>528</v>
      </c>
      <c r="D34" s="124">
        <v>2315.4700000000003</v>
      </c>
      <c r="E34" s="128">
        <f t="shared" si="2"/>
        <v>463.08999999999969</v>
      </c>
      <c r="F34" s="499">
        <v>2778.56</v>
      </c>
    </row>
    <row r="35" spans="1:6">
      <c r="A35" s="232"/>
      <c r="B35" s="235" t="s">
        <v>537</v>
      </c>
      <c r="C35" s="234" t="s">
        <v>528</v>
      </c>
      <c r="D35" s="124">
        <v>4515.1400000000003</v>
      </c>
      <c r="E35" s="128">
        <f t="shared" si="2"/>
        <v>903.02999999999975</v>
      </c>
      <c r="F35" s="499">
        <v>5418.17</v>
      </c>
    </row>
    <row r="36" spans="1:6">
      <c r="A36" s="232">
        <v>11</v>
      </c>
      <c r="B36" s="235" t="s">
        <v>538</v>
      </c>
      <c r="C36" s="234" t="s">
        <v>532</v>
      </c>
      <c r="D36" s="124">
        <v>2259.12</v>
      </c>
      <c r="E36" s="128">
        <f t="shared" si="2"/>
        <v>451.82000000000016</v>
      </c>
      <c r="F36" s="499">
        <v>2710.94</v>
      </c>
    </row>
    <row r="37" spans="1:6">
      <c r="A37" s="232">
        <v>12</v>
      </c>
      <c r="B37" s="235" t="s">
        <v>539</v>
      </c>
      <c r="C37" s="234" t="s">
        <v>528</v>
      </c>
      <c r="D37" s="124">
        <v>685.72</v>
      </c>
      <c r="E37" s="128">
        <f t="shared" si="2"/>
        <v>137.13999999999999</v>
      </c>
      <c r="F37" s="499">
        <v>822.86</v>
      </c>
    </row>
    <row r="38" spans="1:6">
      <c r="A38" s="232">
        <v>13</v>
      </c>
      <c r="B38" s="235" t="s">
        <v>540</v>
      </c>
      <c r="C38" s="234" t="s">
        <v>532</v>
      </c>
      <c r="D38" s="124">
        <v>393.39</v>
      </c>
      <c r="E38" s="128">
        <f t="shared" si="2"/>
        <v>78.680000000000007</v>
      </c>
      <c r="F38" s="499">
        <v>472.07</v>
      </c>
    </row>
    <row r="39" spans="1:6">
      <c r="A39" s="232">
        <v>14</v>
      </c>
      <c r="B39" s="235" t="s">
        <v>541</v>
      </c>
      <c r="C39" s="234" t="s">
        <v>542</v>
      </c>
      <c r="D39" s="124">
        <v>480.93999999999994</v>
      </c>
      <c r="E39" s="128">
        <f t="shared" si="2"/>
        <v>96.190000000000055</v>
      </c>
      <c r="F39" s="499">
        <v>577.13</v>
      </c>
    </row>
    <row r="40" spans="1:6">
      <c r="A40" s="232">
        <v>15</v>
      </c>
      <c r="B40" s="235" t="s">
        <v>543</v>
      </c>
      <c r="C40" s="234" t="s">
        <v>532</v>
      </c>
      <c r="D40" s="124">
        <v>280.96000000000004</v>
      </c>
      <c r="E40" s="128">
        <f t="shared" si="2"/>
        <v>56.189999999999941</v>
      </c>
      <c r="F40" s="499">
        <v>337.15</v>
      </c>
    </row>
    <row r="41" spans="1:6">
      <c r="A41" s="232">
        <v>16</v>
      </c>
      <c r="B41" s="233" t="s">
        <v>544</v>
      </c>
      <c r="C41" s="234" t="s">
        <v>545</v>
      </c>
      <c r="D41" s="124">
        <v>819.27</v>
      </c>
      <c r="E41" s="128">
        <f t="shared" si="2"/>
        <v>163.85000000000002</v>
      </c>
      <c r="F41" s="499">
        <v>983.12</v>
      </c>
    </row>
    <row r="42" spans="1:6">
      <c r="A42" s="232"/>
      <c r="B42" s="235" t="s">
        <v>546</v>
      </c>
      <c r="C42" s="234" t="s">
        <v>545</v>
      </c>
      <c r="D42" s="124">
        <v>1033.01</v>
      </c>
      <c r="E42" s="128">
        <f t="shared" si="2"/>
        <v>206.59999999999991</v>
      </c>
      <c r="F42" s="499">
        <v>1239.6099999999999</v>
      </c>
    </row>
    <row r="43" spans="1:6">
      <c r="A43" s="232"/>
      <c r="B43" s="235" t="s">
        <v>547</v>
      </c>
      <c r="C43" s="234" t="s">
        <v>545</v>
      </c>
      <c r="D43" s="124">
        <v>819.27</v>
      </c>
      <c r="E43" s="128">
        <f t="shared" si="2"/>
        <v>163.85000000000002</v>
      </c>
      <c r="F43" s="499">
        <v>983.12</v>
      </c>
    </row>
    <row r="44" spans="1:6">
      <c r="A44" s="232"/>
      <c r="B44" s="235" t="s">
        <v>548</v>
      </c>
      <c r="C44" s="234" t="s">
        <v>545</v>
      </c>
      <c r="D44" s="124">
        <v>997.45</v>
      </c>
      <c r="E44" s="128">
        <f t="shared" si="2"/>
        <v>199.49</v>
      </c>
      <c r="F44" s="499">
        <v>1196.94</v>
      </c>
    </row>
    <row r="45" spans="1:6">
      <c r="A45" s="232">
        <v>17</v>
      </c>
      <c r="B45" s="233" t="s">
        <v>549</v>
      </c>
      <c r="C45" s="234" t="s">
        <v>545</v>
      </c>
      <c r="D45" s="124">
        <v>1050.8300000000002</v>
      </c>
      <c r="E45" s="128">
        <f t="shared" si="2"/>
        <v>210.16999999999985</v>
      </c>
      <c r="F45" s="499">
        <v>1261</v>
      </c>
    </row>
    <row r="46" spans="1:6">
      <c r="A46" s="232"/>
      <c r="B46" s="235" t="s">
        <v>546</v>
      </c>
      <c r="C46" s="234" t="s">
        <v>545</v>
      </c>
      <c r="D46" s="124">
        <v>1211.17</v>
      </c>
      <c r="E46" s="128">
        <f t="shared" si="2"/>
        <v>242.23000000000002</v>
      </c>
      <c r="F46" s="499">
        <v>1453.4</v>
      </c>
    </row>
    <row r="47" spans="1:6">
      <c r="A47" s="232"/>
      <c r="B47" s="235" t="s">
        <v>547</v>
      </c>
      <c r="C47" s="234" t="s">
        <v>545</v>
      </c>
      <c r="D47" s="124">
        <v>1050.8300000000002</v>
      </c>
      <c r="E47" s="128">
        <f t="shared" si="2"/>
        <v>210.16999999999985</v>
      </c>
      <c r="F47" s="499">
        <v>1261</v>
      </c>
    </row>
    <row r="48" spans="1:6">
      <c r="A48" s="232"/>
      <c r="B48" s="235" t="s">
        <v>548</v>
      </c>
      <c r="C48" s="234" t="s">
        <v>545</v>
      </c>
      <c r="D48" s="124">
        <v>1282.3900000000001</v>
      </c>
      <c r="E48" s="128">
        <f t="shared" si="2"/>
        <v>256.47999999999979</v>
      </c>
      <c r="F48" s="499">
        <v>1538.87</v>
      </c>
    </row>
    <row r="49" spans="1:6">
      <c r="A49" s="232">
        <v>18</v>
      </c>
      <c r="B49" s="233" t="s">
        <v>550</v>
      </c>
      <c r="C49" s="234" t="s">
        <v>545</v>
      </c>
      <c r="D49" s="124">
        <v>1211.17</v>
      </c>
      <c r="E49" s="128">
        <f t="shared" si="2"/>
        <v>242.23000000000002</v>
      </c>
      <c r="F49" s="499">
        <v>1453.4</v>
      </c>
    </row>
    <row r="50" spans="1:6">
      <c r="A50" s="232"/>
      <c r="B50" s="235" t="s">
        <v>546</v>
      </c>
      <c r="C50" s="234" t="s">
        <v>545</v>
      </c>
      <c r="D50" s="124">
        <v>1478.3</v>
      </c>
      <c r="E50" s="128">
        <f t="shared" si="2"/>
        <v>295.65999999999985</v>
      </c>
      <c r="F50" s="499">
        <v>1773.9599999999998</v>
      </c>
    </row>
    <row r="51" spans="1:6">
      <c r="A51" s="232"/>
      <c r="B51" s="235" t="s">
        <v>547</v>
      </c>
      <c r="C51" s="234" t="s">
        <v>545</v>
      </c>
      <c r="D51" s="124">
        <v>1211.17</v>
      </c>
      <c r="E51" s="128">
        <f t="shared" si="2"/>
        <v>242.23000000000002</v>
      </c>
      <c r="F51" s="499">
        <v>1453.4</v>
      </c>
    </row>
    <row r="52" spans="1:6">
      <c r="A52" s="232"/>
      <c r="B52" s="235" t="s">
        <v>548</v>
      </c>
      <c r="C52" s="234" t="s">
        <v>545</v>
      </c>
      <c r="D52" s="124">
        <v>1318.05</v>
      </c>
      <c r="E52" s="128">
        <f t="shared" si="2"/>
        <v>263.6099999999999</v>
      </c>
      <c r="F52" s="499">
        <v>1581.6599999999999</v>
      </c>
    </row>
    <row r="53" spans="1:6">
      <c r="A53" s="232">
        <v>19</v>
      </c>
      <c r="B53" s="235" t="s">
        <v>551</v>
      </c>
      <c r="C53" s="234" t="s">
        <v>552</v>
      </c>
      <c r="D53" s="124">
        <v>409.64</v>
      </c>
      <c r="E53" s="128">
        <f t="shared" si="2"/>
        <v>81.93</v>
      </c>
      <c r="F53" s="499">
        <v>491.57</v>
      </c>
    </row>
    <row r="54" spans="1:6">
      <c r="A54" s="232"/>
      <c r="B54" s="235" t="s">
        <v>546</v>
      </c>
      <c r="C54" s="234" t="s">
        <v>552</v>
      </c>
      <c r="D54" s="124">
        <v>667.9</v>
      </c>
      <c r="E54" s="128">
        <f t="shared" si="2"/>
        <v>133.57999999999993</v>
      </c>
      <c r="F54" s="499">
        <v>801.4799999999999</v>
      </c>
    </row>
    <row r="55" spans="1:6">
      <c r="A55" s="232">
        <v>20</v>
      </c>
      <c r="B55" s="235" t="s">
        <v>553</v>
      </c>
      <c r="C55" s="234" t="s">
        <v>554</v>
      </c>
      <c r="D55" s="124">
        <v>206.58</v>
      </c>
      <c r="E55" s="128">
        <f t="shared" si="2"/>
        <v>41.319999999999993</v>
      </c>
      <c r="F55" s="499">
        <v>247.9</v>
      </c>
    </row>
    <row r="56" spans="1:6">
      <c r="A56" s="232"/>
      <c r="B56" s="235" t="s">
        <v>546</v>
      </c>
      <c r="C56" s="234" t="s">
        <v>554</v>
      </c>
      <c r="D56" s="124">
        <v>641.20000000000005</v>
      </c>
      <c r="E56" s="128">
        <f t="shared" si="2"/>
        <v>128.24</v>
      </c>
      <c r="F56" s="499">
        <v>769.44</v>
      </c>
    </row>
    <row r="57" spans="1:6">
      <c r="A57" s="232"/>
      <c r="B57" s="235" t="s">
        <v>555</v>
      </c>
      <c r="C57" s="234" t="s">
        <v>554</v>
      </c>
      <c r="D57" s="124">
        <v>1077.6100000000001</v>
      </c>
      <c r="E57" s="128">
        <f t="shared" si="2"/>
        <v>215.51999999999998</v>
      </c>
      <c r="F57" s="499">
        <v>1293.1300000000001</v>
      </c>
    </row>
    <row r="58" spans="1:6">
      <c r="A58" s="232">
        <v>21</v>
      </c>
      <c r="B58" s="235" t="s">
        <v>556</v>
      </c>
      <c r="C58" s="234" t="s">
        <v>554</v>
      </c>
      <c r="D58" s="124">
        <v>211.95</v>
      </c>
      <c r="E58" s="128">
        <f t="shared" si="2"/>
        <v>42.389999999999986</v>
      </c>
      <c r="F58" s="499">
        <v>254.33999999999997</v>
      </c>
    </row>
    <row r="59" spans="1:6">
      <c r="A59" s="232"/>
      <c r="B59" s="235" t="s">
        <v>546</v>
      </c>
      <c r="C59" s="234" t="s">
        <v>554</v>
      </c>
      <c r="D59" s="124">
        <v>703.55</v>
      </c>
      <c r="E59" s="128">
        <f t="shared" si="2"/>
        <v>140.70999999999992</v>
      </c>
      <c r="F59" s="499">
        <v>844.25999999999988</v>
      </c>
    </row>
    <row r="60" spans="1:6">
      <c r="A60" s="232"/>
      <c r="B60" s="235" t="s">
        <v>555</v>
      </c>
      <c r="C60" s="234" t="s">
        <v>554</v>
      </c>
      <c r="D60" s="124">
        <v>1246.75</v>
      </c>
      <c r="E60" s="128">
        <f t="shared" si="2"/>
        <v>249.34999999999991</v>
      </c>
      <c r="F60" s="499">
        <v>1496.1</v>
      </c>
    </row>
    <row r="61" spans="1:6">
      <c r="A61" s="232">
        <v>22</v>
      </c>
      <c r="B61" s="235" t="s">
        <v>557</v>
      </c>
      <c r="C61" s="234" t="s">
        <v>554</v>
      </c>
      <c r="D61" s="124">
        <v>219.08999999999997</v>
      </c>
      <c r="E61" s="128">
        <f t="shared" si="2"/>
        <v>43.82000000000005</v>
      </c>
      <c r="F61" s="499">
        <v>262.91000000000003</v>
      </c>
    </row>
    <row r="62" spans="1:6">
      <c r="A62" s="232"/>
      <c r="B62" s="235" t="s">
        <v>546</v>
      </c>
      <c r="C62" s="234" t="s">
        <v>554</v>
      </c>
      <c r="D62" s="124">
        <v>783.72</v>
      </c>
      <c r="E62" s="128">
        <f t="shared" si="2"/>
        <v>156.74</v>
      </c>
      <c r="F62" s="499">
        <v>940.46</v>
      </c>
    </row>
    <row r="63" spans="1:6">
      <c r="A63" s="232"/>
      <c r="B63" s="235" t="s">
        <v>555</v>
      </c>
      <c r="C63" s="234" t="s">
        <v>554</v>
      </c>
      <c r="D63" s="124">
        <v>1478.3</v>
      </c>
      <c r="E63" s="128">
        <f t="shared" si="2"/>
        <v>295.65999999999985</v>
      </c>
      <c r="F63" s="499">
        <v>1773.9599999999998</v>
      </c>
    </row>
    <row r="64" spans="1:6">
      <c r="A64" s="232">
        <v>23</v>
      </c>
      <c r="B64" s="235" t="s">
        <v>558</v>
      </c>
      <c r="C64" s="234" t="s">
        <v>554</v>
      </c>
      <c r="D64" s="124">
        <v>463.1</v>
      </c>
      <c r="E64" s="128">
        <f t="shared" si="2"/>
        <v>92.62</v>
      </c>
      <c r="F64" s="499">
        <v>555.72</v>
      </c>
    </row>
    <row r="65" spans="1:6">
      <c r="A65" s="232"/>
      <c r="B65" s="235" t="s">
        <v>559</v>
      </c>
      <c r="C65" s="234" t="s">
        <v>554</v>
      </c>
      <c r="D65" s="124">
        <v>284.94</v>
      </c>
      <c r="E65" s="128">
        <f t="shared" si="2"/>
        <v>56.990000000000009</v>
      </c>
      <c r="F65" s="499">
        <v>341.93</v>
      </c>
    </row>
    <row r="66" spans="1:6">
      <c r="A66" s="232"/>
      <c r="B66" s="235" t="s">
        <v>560</v>
      </c>
      <c r="C66" s="234" t="s">
        <v>554</v>
      </c>
      <c r="D66" s="124">
        <v>409.64</v>
      </c>
      <c r="E66" s="128">
        <f t="shared" si="2"/>
        <v>81.93</v>
      </c>
      <c r="F66" s="499">
        <v>491.57</v>
      </c>
    </row>
    <row r="67" spans="1:6">
      <c r="A67" s="232">
        <v>24</v>
      </c>
      <c r="B67" s="235" t="s">
        <v>561</v>
      </c>
      <c r="C67" s="234" t="s">
        <v>545</v>
      </c>
      <c r="D67" s="124">
        <v>240.45</v>
      </c>
      <c r="E67" s="128">
        <f t="shared" si="2"/>
        <v>48.089999999999975</v>
      </c>
      <c r="F67" s="499">
        <v>288.53999999999996</v>
      </c>
    </row>
    <row r="68" spans="1:6">
      <c r="A68" s="232"/>
      <c r="B68" s="235" t="s">
        <v>546</v>
      </c>
      <c r="C68" s="234" t="s">
        <v>545</v>
      </c>
      <c r="D68" s="124">
        <v>641.20000000000005</v>
      </c>
      <c r="E68" s="128">
        <f t="shared" si="2"/>
        <v>128.24</v>
      </c>
      <c r="F68" s="499">
        <v>769.44</v>
      </c>
    </row>
    <row r="69" spans="1:6">
      <c r="A69" s="232">
        <v>25</v>
      </c>
      <c r="B69" s="235" t="s">
        <v>562</v>
      </c>
      <c r="C69" s="234" t="s">
        <v>545</v>
      </c>
      <c r="D69" s="124">
        <v>382.95000000000005</v>
      </c>
      <c r="E69" s="128">
        <f t="shared" si="2"/>
        <v>76.589999999999975</v>
      </c>
      <c r="F69" s="499">
        <v>459.54</v>
      </c>
    </row>
    <row r="70" spans="1:6">
      <c r="A70" s="232">
        <v>26</v>
      </c>
      <c r="B70" s="235" t="s">
        <v>563</v>
      </c>
      <c r="C70" s="234" t="s">
        <v>545</v>
      </c>
      <c r="D70" s="124">
        <v>284.94</v>
      </c>
      <c r="E70" s="128">
        <f t="shared" si="2"/>
        <v>56.990000000000009</v>
      </c>
      <c r="F70" s="499">
        <v>341.93</v>
      </c>
    </row>
    <row r="71" spans="1:6">
      <c r="A71" s="232">
        <v>27</v>
      </c>
      <c r="B71" s="235" t="s">
        <v>564</v>
      </c>
      <c r="C71" s="234" t="s">
        <v>554</v>
      </c>
      <c r="D71" s="124">
        <v>676.81999999999994</v>
      </c>
      <c r="E71" s="128">
        <f t="shared" si="2"/>
        <v>135.36000000000001</v>
      </c>
      <c r="F71" s="499">
        <v>812.18</v>
      </c>
    </row>
    <row r="72" spans="1:6">
      <c r="A72" s="232"/>
      <c r="B72" s="235" t="s">
        <v>546</v>
      </c>
      <c r="C72" s="234" t="s">
        <v>554</v>
      </c>
      <c r="D72" s="124">
        <v>463.1</v>
      </c>
      <c r="E72" s="128">
        <f t="shared" si="2"/>
        <v>92.62</v>
      </c>
      <c r="F72" s="499">
        <v>555.72</v>
      </c>
    </row>
    <row r="73" spans="1:6">
      <c r="A73" s="232">
        <v>28</v>
      </c>
      <c r="B73" s="235" t="s">
        <v>565</v>
      </c>
      <c r="C73" s="234" t="s">
        <v>554</v>
      </c>
      <c r="D73" s="124">
        <v>322.39</v>
      </c>
      <c r="E73" s="128">
        <f t="shared" si="2"/>
        <v>64.480000000000018</v>
      </c>
      <c r="F73" s="499">
        <v>386.87</v>
      </c>
    </row>
    <row r="74" spans="1:6">
      <c r="A74" s="232">
        <v>29</v>
      </c>
      <c r="B74" s="233" t="s">
        <v>566</v>
      </c>
      <c r="C74" s="234" t="s">
        <v>567</v>
      </c>
      <c r="D74" s="124">
        <v>100.29</v>
      </c>
      <c r="E74" s="128">
        <f t="shared" si="2"/>
        <v>20.059999999999988</v>
      </c>
      <c r="F74" s="499">
        <v>120.35</v>
      </c>
    </row>
    <row r="75" spans="1:6">
      <c r="A75" s="232">
        <v>30</v>
      </c>
      <c r="B75" s="235" t="s">
        <v>568</v>
      </c>
      <c r="C75" s="234" t="s">
        <v>569</v>
      </c>
      <c r="D75" s="124">
        <v>447.06999999999994</v>
      </c>
      <c r="E75" s="128">
        <f t="shared" si="2"/>
        <v>89.410000000000082</v>
      </c>
      <c r="F75" s="499">
        <v>536.48</v>
      </c>
    </row>
    <row r="76" spans="1:6">
      <c r="A76" s="232"/>
      <c r="B76" s="235" t="s">
        <v>570</v>
      </c>
      <c r="C76" s="234" t="s">
        <v>569</v>
      </c>
      <c r="D76" s="124">
        <v>511.20000000000005</v>
      </c>
      <c r="E76" s="128">
        <f t="shared" si="2"/>
        <v>102.24000000000001</v>
      </c>
      <c r="F76" s="499">
        <v>613.44000000000005</v>
      </c>
    </row>
    <row r="77" spans="1:6">
      <c r="A77" s="232"/>
      <c r="B77" s="235" t="s">
        <v>520</v>
      </c>
      <c r="C77" s="234" t="s">
        <v>569</v>
      </c>
      <c r="D77" s="124">
        <v>660.81</v>
      </c>
      <c r="E77" s="128">
        <f t="shared" si="2"/>
        <v>132.16000000000008</v>
      </c>
      <c r="F77" s="499">
        <v>792.97</v>
      </c>
    </row>
    <row r="78" spans="1:6">
      <c r="A78" s="232">
        <v>31</v>
      </c>
      <c r="B78" s="235" t="s">
        <v>571</v>
      </c>
      <c r="C78" s="234" t="s">
        <v>572</v>
      </c>
      <c r="D78" s="124">
        <v>480.93999999999994</v>
      </c>
      <c r="E78" s="128">
        <f t="shared" si="2"/>
        <v>96.190000000000055</v>
      </c>
      <c r="F78" s="499">
        <v>577.13</v>
      </c>
    </row>
    <row r="79" spans="1:6">
      <c r="A79" s="232">
        <v>32</v>
      </c>
      <c r="B79" s="235" t="s">
        <v>573</v>
      </c>
      <c r="C79" s="234" t="s">
        <v>574</v>
      </c>
      <c r="D79" s="124">
        <v>28.490000000000002</v>
      </c>
      <c r="E79" s="128">
        <f t="shared" si="2"/>
        <v>5.6999999999999957</v>
      </c>
      <c r="F79" s="499">
        <v>34.19</v>
      </c>
    </row>
    <row r="80" spans="1:6">
      <c r="A80" s="232">
        <v>33</v>
      </c>
      <c r="B80" s="236" t="s">
        <v>575</v>
      </c>
      <c r="C80" s="234" t="s">
        <v>576</v>
      </c>
      <c r="D80" s="124">
        <v>238.71000000000004</v>
      </c>
      <c r="E80" s="128">
        <f t="shared" si="2"/>
        <v>47.739999999999952</v>
      </c>
      <c r="F80" s="499">
        <v>286.45</v>
      </c>
    </row>
    <row r="81" spans="1:6" ht="13.8" thickBot="1">
      <c r="A81" s="238"/>
      <c r="B81" s="238"/>
      <c r="C81" s="239"/>
      <c r="D81" s="137"/>
      <c r="E81" s="137"/>
      <c r="F81" s="500"/>
    </row>
    <row r="82" spans="1:6" ht="13.8" thickTop="1"/>
  </sheetData>
  <pageMargins left="0.78740157480314965" right="0" top="0.39370078740157483" bottom="0.55118110236220474" header="0.19685039370078741" footer="0.23622047244094491"/>
  <pageSetup paperSize="9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D20" sqref="D20"/>
    </sheetView>
  </sheetViews>
  <sheetFormatPr defaultRowHeight="13.2"/>
  <cols>
    <col min="1" max="1" width="5.5546875" customWidth="1"/>
    <col min="2" max="2" width="28.6640625" customWidth="1"/>
    <col min="3" max="3" width="7.88671875" customWidth="1"/>
    <col min="4" max="4" width="9.77734375" customWidth="1"/>
  </cols>
  <sheetData>
    <row r="1" spans="1:6">
      <c r="E1" s="4"/>
      <c r="F1" s="4"/>
    </row>
    <row r="2" spans="1:6">
      <c r="E2" s="4"/>
      <c r="F2" s="4"/>
    </row>
    <row r="3" spans="1:6">
      <c r="E3" s="4"/>
      <c r="F3" s="4"/>
    </row>
    <row r="4" spans="1:6">
      <c r="E4" s="4"/>
      <c r="F4" s="4"/>
    </row>
    <row r="5" spans="1:6">
      <c r="E5" s="4"/>
      <c r="F5" s="4"/>
    </row>
    <row r="7" spans="1:6">
      <c r="A7" s="4"/>
      <c r="B7" s="1" t="s">
        <v>577</v>
      </c>
      <c r="C7" s="4"/>
      <c r="D7" s="4"/>
      <c r="E7" s="4"/>
      <c r="F7" s="4"/>
    </row>
    <row r="8" spans="1:6">
      <c r="A8" s="4"/>
      <c r="B8" s="4"/>
      <c r="C8" s="4"/>
      <c r="D8" s="4"/>
      <c r="E8" s="4"/>
      <c r="F8" s="4"/>
    </row>
    <row r="9" spans="1:6">
      <c r="A9" s="4"/>
      <c r="B9" s="4" t="s">
        <v>578</v>
      </c>
      <c r="C9" s="4"/>
      <c r="D9" s="4"/>
      <c r="E9" s="4"/>
      <c r="F9" s="4"/>
    </row>
    <row r="10" spans="1:6">
      <c r="A10" s="4"/>
      <c r="B10" s="4" t="s">
        <v>579</v>
      </c>
      <c r="C10" s="4"/>
      <c r="D10" s="4"/>
      <c r="E10" s="4"/>
      <c r="F10" s="4"/>
    </row>
    <row r="11" spans="1:6">
      <c r="A11" s="4"/>
      <c r="B11" s="4"/>
      <c r="C11" s="4"/>
      <c r="D11" s="4"/>
      <c r="E11" s="4"/>
      <c r="F11" s="4"/>
    </row>
    <row r="12" spans="1:6">
      <c r="C12" s="113" t="s">
        <v>3</v>
      </c>
      <c r="D12" s="240"/>
      <c r="E12" t="s">
        <v>1022</v>
      </c>
      <c r="F12" s="241"/>
    </row>
    <row r="13" spans="1:6">
      <c r="A13" s="242"/>
      <c r="B13" s="243"/>
      <c r="C13" s="242"/>
      <c r="D13" s="244"/>
      <c r="E13" s="245"/>
      <c r="F13" s="244" t="s">
        <v>580</v>
      </c>
    </row>
    <row r="14" spans="1:6">
      <c r="A14" s="90" t="s">
        <v>488</v>
      </c>
      <c r="B14" s="80" t="s">
        <v>7</v>
      </c>
      <c r="C14" s="90" t="s">
        <v>8</v>
      </c>
      <c r="D14" s="246" t="s">
        <v>266</v>
      </c>
      <c r="E14" s="247" t="s">
        <v>14</v>
      </c>
      <c r="F14" s="246" t="s">
        <v>44</v>
      </c>
    </row>
    <row r="15" spans="1:6">
      <c r="A15" s="90" t="s">
        <v>581</v>
      </c>
      <c r="B15" s="30"/>
      <c r="C15" s="90" t="s">
        <v>13</v>
      </c>
      <c r="D15" s="246" t="s">
        <v>478</v>
      </c>
      <c r="E15" s="248">
        <v>0.2</v>
      </c>
      <c r="F15" s="246" t="s">
        <v>582</v>
      </c>
    </row>
    <row r="16" spans="1:6">
      <c r="A16" s="92"/>
      <c r="B16" s="249"/>
      <c r="C16" s="92"/>
      <c r="D16" s="250" t="s">
        <v>9</v>
      </c>
      <c r="E16" s="251"/>
      <c r="F16" s="250" t="s">
        <v>9</v>
      </c>
    </row>
    <row r="17" spans="1:6">
      <c r="A17" s="94"/>
      <c r="B17" s="30"/>
      <c r="C17" s="94"/>
      <c r="D17" s="246"/>
      <c r="E17" s="252"/>
      <c r="F17" s="253"/>
    </row>
    <row r="18" spans="1:6">
      <c r="A18" s="94" t="s">
        <v>464</v>
      </c>
      <c r="B18" s="30" t="s">
        <v>583</v>
      </c>
      <c r="C18" s="94"/>
      <c r="D18" s="253"/>
      <c r="E18" s="252"/>
      <c r="F18" s="253"/>
    </row>
    <row r="19" spans="1:6">
      <c r="A19" s="94"/>
      <c r="B19" s="30" t="s">
        <v>584</v>
      </c>
      <c r="C19" s="94"/>
      <c r="D19" s="253"/>
      <c r="E19" s="252"/>
      <c r="F19" s="253"/>
    </row>
    <row r="20" spans="1:6">
      <c r="A20" s="94"/>
      <c r="B20" s="30" t="s">
        <v>585</v>
      </c>
      <c r="C20" s="90" t="s">
        <v>586</v>
      </c>
      <c r="D20" s="254">
        <v>239.96</v>
      </c>
      <c r="E20" s="255">
        <v>47.99</v>
      </c>
      <c r="F20" s="254">
        <v>287.95</v>
      </c>
    </row>
    <row r="21" spans="1:6">
      <c r="A21" s="94"/>
      <c r="B21" s="30"/>
      <c r="C21" s="94"/>
      <c r="D21" s="253"/>
      <c r="E21" s="252"/>
      <c r="F21" s="253"/>
    </row>
    <row r="22" spans="1:6">
      <c r="A22" s="94" t="s">
        <v>468</v>
      </c>
      <c r="B22" s="30" t="s">
        <v>587</v>
      </c>
      <c r="C22" s="94"/>
      <c r="D22" s="253"/>
      <c r="E22" s="252"/>
      <c r="F22" s="253"/>
    </row>
    <row r="23" spans="1:6">
      <c r="A23" s="94"/>
      <c r="B23" s="256" t="s">
        <v>588</v>
      </c>
      <c r="C23" s="90" t="s">
        <v>586</v>
      </c>
      <c r="D23" s="254">
        <v>63.91</v>
      </c>
      <c r="E23" s="252">
        <v>12.78</v>
      </c>
      <c r="F23" s="253">
        <v>76.69</v>
      </c>
    </row>
    <row r="24" spans="1:6">
      <c r="A24" s="92"/>
      <c r="B24" s="249" t="s">
        <v>585</v>
      </c>
      <c r="C24" s="92"/>
      <c r="D24" s="257"/>
      <c r="E24" s="251"/>
      <c r="F24" s="257"/>
    </row>
    <row r="33" spans="2:2">
      <c r="B33" s="38"/>
    </row>
  </sheetData>
  <pageMargins left="1.1811023622047245" right="0" top="0.98425196850393704" bottom="0" header="0.51181102362204722" footer="0.51181102362204722"/>
  <pageSetup paperSize="9" orientation="portrait" blackAndWhite="1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9</vt:i4>
      </vt:variant>
    </vt:vector>
  </HeadingPairs>
  <TitlesOfParts>
    <vt:vector size="34" baseType="lpstr">
      <vt:lpstr>прот1</vt:lpstr>
      <vt:lpstr>прот2</vt:lpstr>
      <vt:lpstr>прот3</vt:lpstr>
      <vt:lpstr>проток4</vt:lpstr>
      <vt:lpstr>прот5</vt:lpstr>
      <vt:lpstr>прот6</vt:lpstr>
      <vt:lpstr>поверС 03_18</vt:lpstr>
      <vt:lpstr>прот7</vt:lpstr>
      <vt:lpstr>прот8</vt:lpstr>
      <vt:lpstr>прот9</vt:lpstr>
      <vt:lpstr>прот11</vt:lpstr>
      <vt:lpstr>БСГС05_17</vt:lpstr>
      <vt:lpstr>прот13</vt:lpstr>
      <vt:lpstr>прот14</vt:lpstr>
      <vt:lpstr>прот16</vt:lpstr>
      <vt:lpstr>прот18</vt:lpstr>
      <vt:lpstr>прот19</vt:lpstr>
      <vt:lpstr>прот20</vt:lpstr>
      <vt:lpstr> прот21</vt:lpstr>
      <vt:lpstr>прот22</vt:lpstr>
      <vt:lpstr>БСГС</vt:lpstr>
      <vt:lpstr>прот25</vt:lpstr>
      <vt:lpstr>прот27</vt:lpstr>
      <vt:lpstr>Лист1</vt:lpstr>
      <vt:lpstr>Лист3</vt:lpstr>
      <vt:lpstr>прот14!Заголовки_для_печати</vt:lpstr>
      <vt:lpstr>прот2!Заголовки_для_печати</vt:lpstr>
      <vt:lpstr>прот25!Заголовки_для_печати</vt:lpstr>
      <vt:lpstr>прот27!Заголовки_для_печати</vt:lpstr>
      <vt:lpstr>прот7!Заголовки_для_печати</vt:lpstr>
      <vt:lpstr>проток4!Заголовки_для_печати</vt:lpstr>
      <vt:lpstr>БСГС05_17!Область_печати</vt:lpstr>
      <vt:lpstr>прот5!Область_печати</vt:lpstr>
      <vt:lpstr>прот8!Область_печати</vt:lpstr>
    </vt:vector>
  </TitlesOfParts>
  <Company>Odessagas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2017-10-19T09:23:38Z</cp:lastPrinted>
  <dcterms:created xsi:type="dcterms:W3CDTF">2017-10-19T08:30:04Z</dcterms:created>
  <dcterms:modified xsi:type="dcterms:W3CDTF">2018-05-17T09:54:42Z</dcterms:modified>
</cp:coreProperties>
</file>