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9296" windowHeight="9732" tabRatio="887"/>
  </bookViews>
  <sheets>
    <sheet name="до відома споживачів" sheetId="44" r:id="rId1"/>
    <sheet name="прот1" sheetId="1" r:id="rId2"/>
    <sheet name="прот2" sheetId="3" r:id="rId3"/>
    <sheet name="прот3" sheetId="4" r:id="rId4"/>
    <sheet name="прот4" sheetId="5" r:id="rId5"/>
    <sheet name="прот 6" sheetId="32" r:id="rId6"/>
    <sheet name="повер 07.12 " sheetId="33" r:id="rId7"/>
    <sheet name="прот7" sheetId="9" r:id="rId8"/>
    <sheet name="прот8" sheetId="10" r:id="rId9"/>
    <sheet name="прот11" sheetId="12" r:id="rId10"/>
    <sheet name="БСГС 07.12" sheetId="36" r:id="rId11"/>
    <sheet name="прот13" sheetId="14" r:id="rId12"/>
    <sheet name="прот14(і)" sheetId="27" r:id="rId13"/>
    <sheet name="прот14(поб)" sheetId="43" r:id="rId14"/>
    <sheet name="прот15" sheetId="29" r:id="rId15"/>
    <sheet name="прот16" sheetId="16" r:id="rId16"/>
    <sheet name="прот 18" sheetId="31" r:id="rId17"/>
    <sheet name="прот19" sheetId="18" r:id="rId18"/>
    <sheet name="прот20" sheetId="19" r:id="rId19"/>
    <sheet name=" прот21" sheetId="20" r:id="rId20"/>
    <sheet name="прот22" sheetId="21" r:id="rId21"/>
    <sheet name="екпертиза та повірка" sheetId="34" r:id="rId22"/>
    <sheet name="прот25" sheetId="23" r:id="rId23"/>
    <sheet name="прот27" sheetId="37" r:id="rId24"/>
    <sheet name="прот 28" sheetId="38" r:id="rId25"/>
    <sheet name="інші роботи" sheetId="39" r:id="rId26"/>
    <sheet name="Лист1" sheetId="26" r:id="rId27"/>
    <sheet name="Лист3" sheetId="28" r:id="rId28"/>
  </sheets>
  <externalReferences>
    <externalReference r:id="rId29"/>
    <externalReference r:id="rId30"/>
  </externalReferences>
  <definedNames>
    <definedName name="_xlnm.Print_Titles" localSheetId="12">'прот14(і)'!$8:$11</definedName>
    <definedName name="_xlnm.Print_Titles" localSheetId="13">'прот14(поб)'!$A$8:$IV$11</definedName>
    <definedName name="_xlnm.Print_Titles" localSheetId="2">прот2!$7:$10</definedName>
    <definedName name="_xlnm.Print_Titles" localSheetId="22">прот25!$7:$10</definedName>
    <definedName name="_xlnm.Print_Titles" localSheetId="23">прот27!$A$8:$IV$11</definedName>
    <definedName name="_xlnm.Print_Titles" localSheetId="4">прот4!$9:$12</definedName>
    <definedName name="_xlnm.Print_Titles" localSheetId="7">прот7!$8:$11</definedName>
    <definedName name="_xlnm.Print_Area" localSheetId="10">'БСГС 07.12'!$A$1:$J$41</definedName>
    <definedName name="_xlnm.Print_Area" localSheetId="21">'екпертиза та повірка'!$A$5:$G$32</definedName>
    <definedName name="_xlnm.Print_Area" localSheetId="13">'прот14(поб)'!$A$1:$F$32</definedName>
    <definedName name="_xlnm.Print_Area" localSheetId="14">прот15!$A$1:$F$33</definedName>
    <definedName name="_xlnm.Print_Area" localSheetId="23">прот27!$A$1:$F$32</definedName>
    <definedName name="_xlnm.Print_Area" localSheetId="8">прот8!$A$1:$F$35</definedName>
  </definedNames>
  <calcPr calcId="125725"/>
</workbook>
</file>

<file path=xl/calcChain.xml><?xml version="1.0" encoding="utf-8"?>
<calcChain xmlns="http://schemas.openxmlformats.org/spreadsheetml/2006/main">
  <c r="F15" i="43"/>
  <c r="F16"/>
  <c r="F17"/>
  <c r="F18"/>
  <c r="F19"/>
  <c r="F14"/>
  <c r="E14" i="27"/>
  <c r="F14"/>
  <c r="E15"/>
  <c r="F15"/>
  <c r="E16"/>
  <c r="F16"/>
  <c r="E18"/>
  <c r="F18"/>
  <c r="E20"/>
  <c r="F20"/>
  <c r="G24" i="12"/>
  <c r="G22"/>
  <c r="G20"/>
  <c r="G18"/>
  <c r="F15" i="21" l="1"/>
  <c r="X27" i="33"/>
  <c r="V27"/>
  <c r="V29" s="1"/>
  <c r="T27"/>
  <c r="X29"/>
  <c r="T29"/>
  <c r="R29"/>
  <c r="Q29"/>
  <c r="P29"/>
  <c r="N29"/>
  <c r="M29"/>
  <c r="L29"/>
  <c r="J29"/>
  <c r="I29"/>
  <c r="H29"/>
  <c r="F29"/>
  <c r="E29"/>
  <c r="D29"/>
  <c r="D21" i="32"/>
  <c r="D20"/>
  <c r="D19"/>
  <c r="D18"/>
  <c r="D17"/>
  <c r="D16"/>
  <c r="D15"/>
  <c r="F15" s="1"/>
  <c r="E23" i="31"/>
  <c r="D23" s="1"/>
  <c r="E19"/>
  <c r="D19" s="1"/>
  <c r="E16"/>
  <c r="D16" s="1"/>
  <c r="C26" i="29"/>
  <c r="C24"/>
  <c r="C22"/>
  <c r="E20"/>
  <c r="D20"/>
  <c r="C20"/>
  <c r="E18"/>
  <c r="D18"/>
  <c r="C18" s="1"/>
  <c r="E70" i="27"/>
  <c r="F70" s="1"/>
  <c r="E66"/>
  <c r="F66" s="1"/>
  <c r="E61"/>
  <c r="F61" s="1"/>
  <c r="E58"/>
  <c r="F58" s="1"/>
  <c r="E57"/>
  <c r="F57"/>
  <c r="E26"/>
  <c r="F26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8"/>
  <c r="F38" s="1"/>
  <c r="E37"/>
  <c r="F37" s="1"/>
  <c r="E75"/>
  <c r="F75" s="1"/>
  <c r="E74"/>
  <c r="F74" s="1"/>
  <c r="E73"/>
  <c r="F73" s="1"/>
  <c r="F72"/>
  <c r="E71"/>
  <c r="F71" s="1"/>
  <c r="E69"/>
  <c r="F69" s="1"/>
  <c r="E68"/>
  <c r="F68" s="1"/>
  <c r="E67"/>
  <c r="F67" s="1"/>
  <c r="E65"/>
  <c r="F65" s="1"/>
  <c r="E64"/>
  <c r="F64" s="1"/>
  <c r="E63"/>
  <c r="F63" s="1"/>
  <c r="F62"/>
  <c r="E60"/>
  <c r="F60" s="1"/>
  <c r="E55"/>
  <c r="F55" s="1"/>
  <c r="E53"/>
  <c r="F53" s="1"/>
  <c r="E52"/>
  <c r="F52" s="1"/>
  <c r="E51"/>
  <c r="F51" s="1"/>
  <c r="E36"/>
  <c r="F36" s="1"/>
  <c r="E35"/>
  <c r="F35" s="1"/>
  <c r="E34"/>
  <c r="F34" s="1"/>
  <c r="E33"/>
  <c r="F33" s="1"/>
  <c r="E32"/>
  <c r="F32" s="1"/>
  <c r="E31"/>
  <c r="F31" s="1"/>
  <c r="E29"/>
  <c r="F29" s="1"/>
  <c r="E28"/>
  <c r="F28" s="1"/>
  <c r="E27"/>
  <c r="F27" s="1"/>
  <c r="E23"/>
  <c r="F23" s="1"/>
  <c r="E21"/>
  <c r="F21" s="1"/>
  <c r="E24"/>
  <c r="F24" s="1"/>
  <c r="F132" i="5"/>
  <c r="F131"/>
  <c r="F129"/>
  <c r="F128"/>
  <c r="F127"/>
  <c r="F123"/>
  <c r="F122"/>
  <c r="F121"/>
  <c r="F118"/>
  <c r="F117"/>
  <c r="F116"/>
  <c r="F115"/>
  <c r="F114"/>
  <c r="F113"/>
  <c r="F111"/>
  <c r="F110"/>
  <c r="F109"/>
  <c r="F108"/>
  <c r="F107"/>
  <c r="F106"/>
  <c r="F104"/>
  <c r="F103"/>
  <c r="F102"/>
  <c r="F101"/>
  <c r="F100"/>
  <c r="F99"/>
  <c r="F97"/>
  <c r="F96"/>
  <c r="F95"/>
  <c r="F94"/>
  <c r="F93"/>
  <c r="F92"/>
  <c r="F88"/>
  <c r="F87"/>
  <c r="F86"/>
  <c r="F85"/>
  <c r="F84"/>
  <c r="F82"/>
  <c r="F80"/>
  <c r="F78"/>
  <c r="F76"/>
  <c r="F74"/>
  <c r="F72"/>
  <c r="F70"/>
  <c r="F69"/>
  <c r="F68"/>
  <c r="F66"/>
  <c r="F65"/>
  <c r="F63"/>
  <c r="F61"/>
  <c r="F60"/>
  <c r="F58"/>
  <c r="F57"/>
  <c r="F54"/>
  <c r="F52"/>
  <c r="F50"/>
  <c r="F48"/>
  <c r="F45"/>
  <c r="F43"/>
  <c r="F41"/>
  <c r="F40"/>
  <c r="F39"/>
  <c r="F38"/>
  <c r="F37"/>
  <c r="F36"/>
  <c r="F33"/>
  <c r="F32"/>
  <c r="F31"/>
  <c r="F30"/>
  <c r="F27"/>
  <c r="F26"/>
  <c r="F24"/>
  <c r="F22"/>
  <c r="F21"/>
  <c r="F20"/>
  <c r="F18"/>
  <c r="F16"/>
  <c r="F17" i="32" l="1"/>
  <c r="F19"/>
  <c r="F21"/>
  <c r="F16"/>
  <c r="F18"/>
  <c r="F20"/>
  <c r="E33" i="33"/>
  <c r="H33"/>
  <c r="J33"/>
  <c r="M33"/>
  <c r="P33"/>
  <c r="R33"/>
  <c r="V33"/>
  <c r="D33"/>
  <c r="F33"/>
  <c r="I33"/>
  <c r="L33"/>
  <c r="N33"/>
  <c r="Q33"/>
  <c r="T33"/>
  <c r="X33"/>
  <c r="E71" i="3"/>
  <c r="F71" s="1"/>
  <c r="E30" i="16" l="1"/>
  <c r="E28"/>
  <c r="E27"/>
  <c r="E25"/>
  <c r="E23"/>
  <c r="E20"/>
  <c r="E19"/>
  <c r="E80" i="9" l="1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1"/>
  <c r="E30"/>
  <c r="E29"/>
  <c r="E27"/>
  <c r="E26"/>
  <c r="E25"/>
  <c r="E24"/>
  <c r="E23"/>
  <c r="E22"/>
  <c r="E21"/>
  <c r="E20"/>
  <c r="E19"/>
  <c r="E18"/>
  <c r="E17"/>
  <c r="E16"/>
  <c r="E15"/>
  <c r="E14"/>
  <c r="D51" i="4" l="1"/>
  <c r="D50"/>
  <c r="D49"/>
  <c r="D48"/>
  <c r="D47"/>
  <c r="D46"/>
  <c r="D44"/>
  <c r="D43"/>
  <c r="D42"/>
  <c r="D41"/>
  <c r="D40"/>
  <c r="D38"/>
  <c r="D37"/>
  <c r="D36"/>
  <c r="D33"/>
  <c r="D32"/>
  <c r="D31"/>
  <c r="D29"/>
  <c r="D28"/>
  <c r="D27"/>
  <c r="D24"/>
  <c r="E43" l="1"/>
  <c r="E48"/>
  <c r="E12"/>
  <c r="E14"/>
  <c r="E16"/>
  <c r="E18"/>
  <c r="E20"/>
  <c r="E22"/>
  <c r="D25"/>
  <c r="E25" s="1"/>
  <c r="E28"/>
  <c r="D30"/>
  <c r="E30" s="1"/>
  <c r="E32"/>
  <c r="D35"/>
  <c r="E35" s="1"/>
  <c r="E37"/>
  <c r="D39"/>
  <c r="E39" s="1"/>
  <c r="E41"/>
  <c r="E46"/>
  <c r="E50"/>
  <c r="E13"/>
  <c r="E15"/>
  <c r="E17"/>
  <c r="E19"/>
  <c r="E21"/>
  <c r="E24"/>
  <c r="E27"/>
  <c r="E29"/>
  <c r="E31"/>
  <c r="E33"/>
  <c r="E36"/>
  <c r="E38"/>
  <c r="E40"/>
  <c r="E42"/>
  <c r="E44"/>
  <c r="E47"/>
  <c r="E49"/>
  <c r="E51"/>
  <c r="E287" i="3"/>
  <c r="F287" s="1"/>
  <c r="E286"/>
  <c r="F286" s="1"/>
  <c r="E285"/>
  <c r="F285" s="1"/>
  <c r="E284"/>
  <c r="F284" s="1"/>
  <c r="E283"/>
  <c r="F283" s="1"/>
  <c r="E281"/>
  <c r="F281" s="1"/>
  <c r="E280"/>
  <c r="F280" s="1"/>
  <c r="E279"/>
  <c r="F279" s="1"/>
  <c r="E278"/>
  <c r="F278" s="1"/>
  <c r="E277"/>
  <c r="F277" s="1"/>
  <c r="E273"/>
  <c r="E271"/>
  <c r="F271" s="1"/>
  <c r="E270"/>
  <c r="F270" s="1"/>
  <c r="E269"/>
  <c r="F269" s="1"/>
  <c r="E268"/>
  <c r="F268" s="1"/>
  <c r="E266"/>
  <c r="F266" s="1"/>
  <c r="E265"/>
  <c r="F265" s="1"/>
  <c r="E264"/>
  <c r="F264" s="1"/>
  <c r="E263"/>
  <c r="F263" s="1"/>
  <c r="E260"/>
  <c r="F260" s="1"/>
  <c r="E258"/>
  <c r="F258" s="1"/>
  <c r="E257"/>
  <c r="F257" s="1"/>
  <c r="E255"/>
  <c r="F255" s="1"/>
  <c r="E254"/>
  <c r="F254" s="1"/>
  <c r="E253"/>
  <c r="F253" s="1"/>
  <c r="E252"/>
  <c r="F252" s="1"/>
  <c r="E250"/>
  <c r="F250" s="1"/>
  <c r="E249"/>
  <c r="F249" s="1"/>
  <c r="E248"/>
  <c r="F248" s="1"/>
  <c r="E247"/>
  <c r="F247" s="1"/>
  <c r="E246"/>
  <c r="F246" s="1"/>
  <c r="E243"/>
  <c r="F243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2"/>
  <c r="F222" s="1"/>
  <c r="E221"/>
  <c r="F221" s="1"/>
  <c r="E218"/>
  <c r="F218" s="1"/>
  <c r="E217"/>
  <c r="F217" s="1"/>
  <c r="E216"/>
  <c r="F216" s="1"/>
  <c r="E215"/>
  <c r="F215" s="1"/>
  <c r="E214"/>
  <c r="F214" s="1"/>
  <c r="E212"/>
  <c r="F212" s="1"/>
  <c r="E211"/>
  <c r="F211" s="1"/>
  <c r="E209"/>
  <c r="F209" s="1"/>
  <c r="E208"/>
  <c r="F208" s="1"/>
  <c r="E207"/>
  <c r="F207" s="1"/>
  <c r="E205"/>
  <c r="F205" s="1"/>
  <c r="E204"/>
  <c r="F204" s="1"/>
  <c r="E203"/>
  <c r="F203" s="1"/>
  <c r="E202"/>
  <c r="F202" s="1"/>
  <c r="E201"/>
  <c r="F201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1"/>
  <c r="F191" s="1"/>
  <c r="E190"/>
  <c r="F190" s="1"/>
  <c r="E189"/>
  <c r="F189" s="1"/>
  <c r="E188"/>
  <c r="F188" s="1"/>
  <c r="E187"/>
  <c r="F187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7"/>
  <c r="F177" s="1"/>
  <c r="E176"/>
  <c r="F176" s="1"/>
  <c r="E175"/>
  <c r="F175" s="1"/>
  <c r="E172"/>
  <c r="F172" s="1"/>
  <c r="E171"/>
  <c r="F171" s="1"/>
  <c r="E170"/>
  <c r="F170" s="1"/>
  <c r="E169"/>
  <c r="F169" s="1"/>
  <c r="E168"/>
  <c r="F168" s="1"/>
  <c r="E167"/>
  <c r="F167" s="1"/>
  <c r="E165"/>
  <c r="F165" s="1"/>
  <c r="E164"/>
  <c r="F164" s="1"/>
  <c r="E163"/>
  <c r="F163" s="1"/>
  <c r="E162"/>
  <c r="F162" s="1"/>
  <c r="E161"/>
  <c r="F161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6"/>
  <c r="F146" s="1"/>
  <c r="E144"/>
  <c r="F144" s="1"/>
  <c r="E143"/>
  <c r="F143" s="1"/>
  <c r="E142"/>
  <c r="F142" s="1"/>
  <c r="E140"/>
  <c r="F140" s="1"/>
  <c r="E139"/>
  <c r="F139" s="1"/>
  <c r="E138"/>
  <c r="F138" s="1"/>
  <c r="E137"/>
  <c r="F137" s="1"/>
  <c r="E136"/>
  <c r="F136" s="1"/>
  <c r="E134"/>
  <c r="F134" s="1"/>
  <c r="E133"/>
  <c r="F133" s="1"/>
  <c r="E132"/>
  <c r="F132" s="1"/>
  <c r="E131"/>
  <c r="F131" s="1"/>
  <c r="E130"/>
  <c r="F130" s="1"/>
  <c r="E129"/>
  <c r="F129" s="1"/>
  <c r="E126"/>
  <c r="F126" s="1"/>
  <c r="E125"/>
  <c r="F125" s="1"/>
  <c r="E123"/>
  <c r="F123" s="1"/>
  <c r="E122"/>
  <c r="F122" s="1"/>
  <c r="E120"/>
  <c r="F120" s="1"/>
  <c r="E119"/>
  <c r="F119" s="1"/>
  <c r="E118"/>
  <c r="F118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1"/>
  <c r="F101" s="1"/>
  <c r="E100"/>
  <c r="F100" s="1"/>
  <c r="E99"/>
  <c r="F99" s="1"/>
  <c r="E98"/>
  <c r="F98" s="1"/>
  <c r="E97"/>
  <c r="F97" s="1"/>
  <c r="E96"/>
  <c r="F96" s="1"/>
  <c r="E93"/>
  <c r="E92"/>
  <c r="F92" s="1"/>
  <c r="E91"/>
  <c r="F91" s="1"/>
  <c r="E90"/>
  <c r="E89"/>
  <c r="F89" s="1"/>
  <c r="E87"/>
  <c r="E86"/>
  <c r="F86" s="1"/>
  <c r="E85"/>
  <c r="E84"/>
  <c r="F84" s="1"/>
  <c r="E83"/>
  <c r="E80"/>
  <c r="F80" s="1"/>
  <c r="E79"/>
  <c r="F79" s="1"/>
  <c r="E78"/>
  <c r="F78" s="1"/>
  <c r="E77"/>
  <c r="F77" s="1"/>
  <c r="E76"/>
  <c r="F76" s="1"/>
  <c r="E75"/>
  <c r="F75" s="1"/>
  <c r="E69"/>
  <c r="F69" s="1"/>
  <c r="E67"/>
  <c r="F67" s="1"/>
  <c r="E66"/>
  <c r="F66" s="1"/>
  <c r="E65"/>
  <c r="F65" s="1"/>
  <c r="E63"/>
  <c r="E62"/>
  <c r="F62" s="1"/>
  <c r="E60"/>
  <c r="E59"/>
  <c r="F59" s="1"/>
  <c r="E54"/>
  <c r="F54" s="1"/>
  <c r="E53"/>
  <c r="F53" s="1"/>
  <c r="E52"/>
  <c r="F52" s="1"/>
  <c r="E51"/>
  <c r="F51" s="1"/>
  <c r="E50"/>
  <c r="F50" s="1"/>
  <c r="E49"/>
  <c r="F49" s="1"/>
  <c r="E48"/>
  <c r="F48" s="1"/>
  <c r="E45"/>
  <c r="F45" s="1"/>
  <c r="E44"/>
  <c r="E43"/>
  <c r="E42"/>
  <c r="F42" s="1"/>
  <c r="E39"/>
  <c r="E38"/>
  <c r="F38" s="1"/>
  <c r="E37"/>
  <c r="E36"/>
  <c r="E35"/>
  <c r="E34"/>
  <c r="F34"/>
  <c r="E31"/>
  <c r="E30"/>
  <c r="E29"/>
  <c r="F29"/>
  <c r="E28"/>
  <c r="E27"/>
  <c r="E26"/>
  <c r="F26"/>
  <c r="E25"/>
  <c r="E22"/>
  <c r="E21"/>
  <c r="F21"/>
  <c r="E20"/>
  <c r="E19"/>
  <c r="F19" s="1"/>
  <c r="E16"/>
  <c r="E15"/>
  <c r="E14"/>
  <c r="F14" s="1"/>
  <c r="E13"/>
  <c r="F13" l="1"/>
  <c r="F15"/>
  <c r="F20"/>
  <c r="F22"/>
  <c r="F28"/>
  <c r="F31"/>
  <c r="F35"/>
  <c r="F39"/>
  <c r="F44"/>
  <c r="F60"/>
  <c r="F63"/>
  <c r="F83"/>
  <c r="F85"/>
  <c r="F87"/>
  <c r="F90"/>
  <c r="F93"/>
  <c r="F273"/>
  <c r="E12" i="1"/>
  <c r="E14"/>
  <c r="E16"/>
  <c r="E18"/>
  <c r="E19"/>
  <c r="E20"/>
  <c r="E21"/>
  <c r="E22"/>
  <c r="E23"/>
  <c r="E24"/>
  <c r="E25"/>
  <c r="E26"/>
  <c r="E27"/>
  <c r="E31"/>
  <c r="F14" l="1"/>
  <c r="F18"/>
  <c r="F20"/>
  <c r="F24"/>
  <c r="F26"/>
  <c r="F12"/>
  <c r="F16"/>
  <c r="F19"/>
  <c r="F21"/>
  <c r="F22"/>
  <c r="F23"/>
  <c r="F25"/>
  <c r="F27"/>
  <c r="F31"/>
</calcChain>
</file>

<file path=xl/sharedStrings.xml><?xml version="1.0" encoding="utf-8"?>
<sst xmlns="http://schemas.openxmlformats.org/spreadsheetml/2006/main" count="2116" uniqueCount="1044">
  <si>
    <t>П Р О Т О К О Л  Ц І Н  №  1</t>
  </si>
  <si>
    <t>на роботи з встановлення газового обладнання</t>
  </si>
  <si>
    <t>( без вартості матеріалів та транспорту )</t>
  </si>
  <si>
    <t xml:space="preserve">Запроваджується з </t>
  </si>
  <si>
    <t>Разом</t>
  </si>
  <si>
    <t>ПДВ,</t>
  </si>
  <si>
    <t>№№</t>
  </si>
  <si>
    <t>Найменування</t>
  </si>
  <si>
    <t>Од.</t>
  </si>
  <si>
    <t>грн.</t>
  </si>
  <si>
    <t>ціна з</t>
  </si>
  <si>
    <t>п.п.</t>
  </si>
  <si>
    <t>робіт</t>
  </si>
  <si>
    <t>вим.</t>
  </si>
  <si>
    <t>ПДВ</t>
  </si>
  <si>
    <t>Встановлення водопідігрівачів</t>
  </si>
  <si>
    <t>1 пр.</t>
  </si>
  <si>
    <t>Встановлення водопадагрівачів</t>
  </si>
  <si>
    <t>"</t>
  </si>
  <si>
    <t>Встановлення або заміна</t>
  </si>
  <si>
    <t>лічильника газу</t>
  </si>
  <si>
    <t xml:space="preserve"> "</t>
  </si>
  <si>
    <t>об"ємом до 1 м.куб.</t>
  </si>
  <si>
    <t xml:space="preserve">              до 2 м.куб.</t>
  </si>
  <si>
    <t xml:space="preserve">              до 4 м.куб.</t>
  </si>
  <si>
    <t xml:space="preserve">              до 6 м.куб.</t>
  </si>
  <si>
    <t>Від"єднання ПГ</t>
  </si>
  <si>
    <t xml:space="preserve">    -"-               ВК</t>
  </si>
  <si>
    <t xml:space="preserve">    -"-               АОГВ</t>
  </si>
  <si>
    <t>Приєднання ПГ</t>
  </si>
  <si>
    <t xml:space="preserve">    -"-                 ВК</t>
  </si>
  <si>
    <t xml:space="preserve">    -"-                 АОГВ</t>
  </si>
  <si>
    <t xml:space="preserve">Включення ємнісного </t>
  </si>
  <si>
    <t>водонагрівача</t>
  </si>
  <si>
    <t>типу АГВ, АОГВ</t>
  </si>
  <si>
    <t>Ціна без</t>
  </si>
  <si>
    <t>П Р О Т О К О Л    Ц І Н   №  2</t>
  </si>
  <si>
    <t>на будівельно- монтажні роботи</t>
  </si>
  <si>
    <t>Запроваджується з</t>
  </si>
  <si>
    <t>НАЙМЕНУВАННЯ</t>
  </si>
  <si>
    <t>Один.</t>
  </si>
  <si>
    <t>п/п</t>
  </si>
  <si>
    <t>РОБІТ</t>
  </si>
  <si>
    <t>ціна</t>
  </si>
  <si>
    <t>(без ПДВ)</t>
  </si>
  <si>
    <t>Врізання газопроводу в діючу внутрішню</t>
  </si>
  <si>
    <t>мережу Ф до 32 мм</t>
  </si>
  <si>
    <t>1 вр.</t>
  </si>
  <si>
    <t>Те ж Ф до 40 мм</t>
  </si>
  <si>
    <t>Те ж Ф до 80 мм</t>
  </si>
  <si>
    <t>Те ж Ф до 100 мм</t>
  </si>
  <si>
    <t xml:space="preserve"> - при виконанні робіт з перемонтажу:</t>
  </si>
  <si>
    <t>врізання газопроводу в діючу внутрішню</t>
  </si>
  <si>
    <t>те ж Ф до 40 мм</t>
  </si>
  <si>
    <t>те ж Ф до 80 мм</t>
  </si>
  <si>
    <t>те ж Ф до 100 мм</t>
  </si>
  <si>
    <t>Врізання штуцером під газом в діючі внутр.</t>
  </si>
  <si>
    <t>сталеві газопроводи низького тиску</t>
  </si>
  <si>
    <t xml:space="preserve"> - Ф до 25 мм</t>
  </si>
  <si>
    <t xml:space="preserve"> - Ф до 32 мм</t>
  </si>
  <si>
    <t xml:space="preserve"> - Ф до 40 мм</t>
  </si>
  <si>
    <t xml:space="preserve"> - Ф до 50 мм</t>
  </si>
  <si>
    <t xml:space="preserve"> - Ф до 70 мм</t>
  </si>
  <si>
    <t xml:space="preserve"> - Ф до 80мм</t>
  </si>
  <si>
    <t xml:space="preserve"> - Ф до 100 мм</t>
  </si>
  <si>
    <t>Врізання штуцером під газом в діючі зовн.</t>
  </si>
  <si>
    <t>сталеві газопроводи низького тиску із</t>
  </si>
  <si>
    <t>зниженням тиску Ф до 70 мм</t>
  </si>
  <si>
    <t>1вр.</t>
  </si>
  <si>
    <t>Те ж Ф до 125 мм</t>
  </si>
  <si>
    <t>Те ж Ф до 150 мм</t>
  </si>
  <si>
    <t>Те ж Ф до 200 мм</t>
  </si>
  <si>
    <t>Врізання муфтою під газом в діючі зовнішні</t>
  </si>
  <si>
    <t xml:space="preserve">сталеві газопроводи низького тиску із </t>
  </si>
  <si>
    <t>зниженням тиску Ф до 75 мм</t>
  </si>
  <si>
    <t>Те ж  Ф до 200 мм</t>
  </si>
  <si>
    <t xml:space="preserve">Врізання штуцером під газом в діючі зовн. </t>
  </si>
  <si>
    <t>сталеві газопроводи низького тиску без</t>
  </si>
  <si>
    <t>зниження тиску Ф до 25 мм</t>
  </si>
  <si>
    <t>Те ж Ф до 32 мм</t>
  </si>
  <si>
    <t>Те ж Ф до 50 мм</t>
  </si>
  <si>
    <t>Те ж Ф до 70 мм</t>
  </si>
  <si>
    <t>Врізання під газом в діючі сталеві газо-</t>
  </si>
  <si>
    <t>проводи низького тиску із зниженням</t>
  </si>
  <si>
    <t>тиску: врізання штуцером газопроводів</t>
  </si>
  <si>
    <t>тиском до 4,9 кПа ( 0,05кгс/см.кв. )</t>
  </si>
  <si>
    <t xml:space="preserve"> - газопровід Ф 400 мм</t>
  </si>
  <si>
    <t xml:space="preserve"> - газопровід Ф 600 мм</t>
  </si>
  <si>
    <t>Врізання та пуск газу у газопроводи-</t>
  </si>
  <si>
    <t>уводи Ф до 50 мм</t>
  </si>
  <si>
    <t>Приварювання патрубка</t>
  </si>
  <si>
    <t>1патр</t>
  </si>
  <si>
    <t>Врізання та пуск газу у знов збудований</t>
  </si>
  <si>
    <t>газопровід Ф до 100 мм без козирка</t>
  </si>
  <si>
    <t>Те ж з козирком</t>
  </si>
  <si>
    <t>Те ж з двома козирками</t>
  </si>
  <si>
    <t>Контрольна опресовка газопроводу</t>
  </si>
  <si>
    <t>довжиною до 100 м</t>
  </si>
  <si>
    <t>100м</t>
  </si>
  <si>
    <t>Те ж більше 100 м</t>
  </si>
  <si>
    <t>Кожні</t>
  </si>
  <si>
    <t>наступ.</t>
  </si>
  <si>
    <t>Прокладання трубопроводів газопоста-</t>
  </si>
  <si>
    <t>чання із сталевих водогазопровідних</t>
  </si>
  <si>
    <t>неоцинкованих труб Ф 15 мм</t>
  </si>
  <si>
    <t>Те ж Ф 20 мм</t>
  </si>
  <si>
    <t>Те ж Ф 25 мм</t>
  </si>
  <si>
    <t>Те ж Ф 32 мм</t>
  </si>
  <si>
    <t>Те ж Ф 40 мм</t>
  </si>
  <si>
    <t>Те ж Ф 50 мм</t>
  </si>
  <si>
    <t>Укладання газопроводів газопостачання</t>
  </si>
  <si>
    <t>із сталевих труб: в траншеі з розпорами</t>
  </si>
  <si>
    <t xml:space="preserve"> - Ф до 150 мм</t>
  </si>
  <si>
    <t xml:space="preserve"> - Ф до 200 мм</t>
  </si>
  <si>
    <t xml:space="preserve"> - Ф до 250 мм</t>
  </si>
  <si>
    <t>Те ж в траншеі без распор</t>
  </si>
  <si>
    <t xml:space="preserve"> - Ф до 100 м</t>
  </si>
  <si>
    <t>Прокладання трубопроводів водопоста-</t>
  </si>
  <si>
    <t>оцинкованих труб Ф 15 мм</t>
  </si>
  <si>
    <t>Прокладання трубопроводів опалення із</t>
  </si>
  <si>
    <t>сталевих водогазопровідних неоцинко-</t>
  </si>
  <si>
    <t>ваних труб Ф 15 мм</t>
  </si>
  <si>
    <t>Укладання труб поліетіленових Ф 50 мм</t>
  </si>
  <si>
    <t>Те ж Ф 65 мм</t>
  </si>
  <si>
    <t>Те ж Ф 110 мм</t>
  </si>
  <si>
    <t>Те ж Ф 125 мм</t>
  </si>
  <si>
    <t>Те ж Ф 160 мм</t>
  </si>
  <si>
    <t>Надземне прокладання трубопроводу за</t>
  </si>
  <si>
    <t>умовного тиску 2,5МПа ( 25кгс/см.кв. ),</t>
  </si>
  <si>
    <t>температури 300 градусів С</t>
  </si>
  <si>
    <t xml:space="preserve"> - Ф труби 400 мм</t>
  </si>
  <si>
    <t xml:space="preserve"> - Ф труби 600 мм</t>
  </si>
  <si>
    <t>Пневматичне випробування газопров.</t>
  </si>
  <si>
    <t>Обрізання діючого внутрішнього</t>
  </si>
  <si>
    <t>газопроводу Ф до 50 мм</t>
  </si>
  <si>
    <t>1обр.</t>
  </si>
  <si>
    <t>обрізання газопроводу Ф до 50 мм</t>
  </si>
  <si>
    <t xml:space="preserve">Відключення та заглушка під газом </t>
  </si>
  <si>
    <t>діючих сталевих газопроводів</t>
  </si>
  <si>
    <t>1відк</t>
  </si>
  <si>
    <t xml:space="preserve"> - Ф до 75 мм</t>
  </si>
  <si>
    <t xml:space="preserve"> </t>
  </si>
  <si>
    <t xml:space="preserve"> - Ф до 125 мм</t>
  </si>
  <si>
    <t>Демонтаж запірної арматури: фланцевих</t>
  </si>
  <si>
    <t>засувок Ф до 100 мм</t>
  </si>
  <si>
    <t>100шт</t>
  </si>
  <si>
    <t>Пуск газу в трубопроводи - в стояк</t>
  </si>
  <si>
    <t>1шт</t>
  </si>
  <si>
    <t xml:space="preserve"> - у трубопроводи уводу</t>
  </si>
  <si>
    <t>Улаштування підземного уводу газо-</t>
  </si>
  <si>
    <t>проводу в будівлю - Ф до 100 мм</t>
  </si>
  <si>
    <t>Те ж Ф до 250 мм</t>
  </si>
  <si>
    <t>Встановлення ізолюючих фланців на</t>
  </si>
  <si>
    <t>газопроводах Ф до 50 мм</t>
  </si>
  <si>
    <t>1компл</t>
  </si>
  <si>
    <t>Встановлення фланцевих з"єднань на</t>
  </si>
  <si>
    <t>сталевих газопроводах Ф 50 мм</t>
  </si>
  <si>
    <t>Те ж Ф 80 мм</t>
  </si>
  <si>
    <t>Те ж Ф 100 мм</t>
  </si>
  <si>
    <t>Те ж Ф 150 мм</t>
  </si>
  <si>
    <t>Те ж Ф 200 мм</t>
  </si>
  <si>
    <t>Встановлення фланцевих вентілів, засу-</t>
  </si>
  <si>
    <t>вок, затворів, клапанів зворотніх, кранів</t>
  </si>
  <si>
    <t>прохідних на трубопроводах із сталевих</t>
  </si>
  <si>
    <t>труб Ф до 50 мм</t>
  </si>
  <si>
    <t>Те ж Ф 50-100 мм</t>
  </si>
  <si>
    <t>Те ж Ф 100-125 мм</t>
  </si>
  <si>
    <t>Те ж Ф 125-150 мм</t>
  </si>
  <si>
    <t>Те ж Ф 150-200 мм</t>
  </si>
  <si>
    <t>Встановлення фасонних частин</t>
  </si>
  <si>
    <t>а) чавунних Ф 50-100 мм</t>
  </si>
  <si>
    <t>1тн</t>
  </si>
  <si>
    <t xml:space="preserve">       -"-        Ф 125-200 мм</t>
  </si>
  <si>
    <t xml:space="preserve">       -"-        Ф 250-400 мм</t>
  </si>
  <si>
    <t>б) сталевих зварних Ф 100-250 мм</t>
  </si>
  <si>
    <t xml:space="preserve">       -"-                     Ф 300-500 мм</t>
  </si>
  <si>
    <t xml:space="preserve">       -"-                     Ф 600-800 мм</t>
  </si>
  <si>
    <t>Встановлення поліетиленових фасоних</t>
  </si>
  <si>
    <t>частин:</t>
  </si>
  <si>
    <t>а) отводів, колін, патрубків, переходів</t>
  </si>
  <si>
    <t>10шт</t>
  </si>
  <si>
    <t>б) трійників</t>
  </si>
  <si>
    <t>в) хрестовин</t>
  </si>
  <si>
    <t>Встановлення чавунних засувок та</t>
  </si>
  <si>
    <t>клапанів зворотніх Ф 50 мм</t>
  </si>
  <si>
    <t>Те ж Ф 250 мм</t>
  </si>
  <si>
    <t>Встановлення сталевих засувок та</t>
  </si>
  <si>
    <t>Приварювання фланців до сталевих</t>
  </si>
  <si>
    <t>трубопроводів Ф 50 мм</t>
  </si>
  <si>
    <t>Протягування сталевих труб у футляр</t>
  </si>
  <si>
    <t xml:space="preserve"> - Ф 100 мм</t>
  </si>
  <si>
    <t xml:space="preserve"> - Ф 150 мм</t>
  </si>
  <si>
    <t xml:space="preserve"> - Ф 200 мм</t>
  </si>
  <si>
    <t xml:space="preserve"> - Ф 250 мм</t>
  </si>
  <si>
    <t xml:space="preserve"> - Ф 300 мм</t>
  </si>
  <si>
    <t>Встановлення газових свічок</t>
  </si>
  <si>
    <t>1св</t>
  </si>
  <si>
    <t>Продувочний пристрій</t>
  </si>
  <si>
    <t>Улаштування:</t>
  </si>
  <si>
    <t xml:space="preserve"> - контрольної трубки</t>
  </si>
  <si>
    <t xml:space="preserve"> - контрольного пункту</t>
  </si>
  <si>
    <t>Заробка кінців футляру бітумом та</t>
  </si>
  <si>
    <t>прядкою Ф 800 мм</t>
  </si>
  <si>
    <t>Те ж Ф 900 мм</t>
  </si>
  <si>
    <t>Те ж Ф 1000 мм</t>
  </si>
  <si>
    <t>Те ж Ф 1200 мм</t>
  </si>
  <si>
    <t>Те ж Ф 1400 мм</t>
  </si>
  <si>
    <t>Нанесення дуже посиленої бітумно-</t>
  </si>
  <si>
    <t>гумової ізоляції на сталеві газопроводи:</t>
  </si>
  <si>
    <t xml:space="preserve"> - Ф 400 мм</t>
  </si>
  <si>
    <t>1км</t>
  </si>
  <si>
    <t xml:space="preserve"> - Ф 600 мм</t>
  </si>
  <si>
    <t>Нанесення дуже посиленої антикорозій-</t>
  </si>
  <si>
    <t>ної бітумно-гумової ізоляції на сталеві</t>
  </si>
  <si>
    <t>трубопроводи Ф 50 мм</t>
  </si>
  <si>
    <t>Те ж Ф 75 мм</t>
  </si>
  <si>
    <t xml:space="preserve">Нанесення дуже посиленої антикорозій- </t>
  </si>
  <si>
    <t>ної бітумно-гумової ( бітумно-полімер-</t>
  </si>
  <si>
    <t>ної) ізоляції на стики та фасонні частини</t>
  </si>
  <si>
    <t>сталевих трубопроводів Ф 50 мм</t>
  </si>
  <si>
    <t>Встановлення будинкового регулятора</t>
  </si>
  <si>
    <t>тиску</t>
  </si>
  <si>
    <t>1 шт.</t>
  </si>
  <si>
    <t>Приєднання знов збудованого газопроводу</t>
  </si>
  <si>
    <t>до діючого під газом без зниження тиску</t>
  </si>
  <si>
    <t>( холодне врізання ) Ф до 50 мм</t>
  </si>
  <si>
    <t>Те ж Ф до 300 мм</t>
  </si>
  <si>
    <t>Пробивання отворів у цегляній стіні</t>
  </si>
  <si>
    <t>товщиною 25 см</t>
  </si>
  <si>
    <t>Те ж до 38 см</t>
  </si>
  <si>
    <t>Те ж до 51 см</t>
  </si>
  <si>
    <t>Те ж понад 51см</t>
  </si>
  <si>
    <t>Улаштування анодного заземлителя</t>
  </si>
  <si>
    <t xml:space="preserve"> - вертикального</t>
  </si>
  <si>
    <t>1 заз</t>
  </si>
  <si>
    <t xml:space="preserve"> - горизонтального</t>
  </si>
  <si>
    <t>Фарбування раніш окрашеної сталевої</t>
  </si>
  <si>
    <t>труби за два рази</t>
  </si>
  <si>
    <t>100м2</t>
  </si>
  <si>
    <t>Заміна газового крану:</t>
  </si>
  <si>
    <t>а) при нормальних умовах праці</t>
  </si>
  <si>
    <t xml:space="preserve"> - Ф 15 мм</t>
  </si>
  <si>
    <t xml:space="preserve"> - Ф 25 мм</t>
  </si>
  <si>
    <t xml:space="preserve"> - Ф 40 мм</t>
  </si>
  <si>
    <t xml:space="preserve"> - Ф 50 мм</t>
  </si>
  <si>
    <t>б) при обмежених умовах праці</t>
  </si>
  <si>
    <t>Встановлення муфтових кранів</t>
  </si>
  <si>
    <t>водорозбірних</t>
  </si>
  <si>
    <t xml:space="preserve">Врізка поліетиленового газопроводу в </t>
  </si>
  <si>
    <t>поліетиленовий  з відключенням</t>
  </si>
  <si>
    <t xml:space="preserve">споживачів: </t>
  </si>
  <si>
    <t xml:space="preserve"> - Ф 51-100 мм</t>
  </si>
  <si>
    <t xml:space="preserve"> - Ф 101-150 мм</t>
  </si>
  <si>
    <t xml:space="preserve"> - Ф 151-200 мм</t>
  </si>
  <si>
    <t xml:space="preserve"> - Ф 201-300 мм</t>
  </si>
  <si>
    <t xml:space="preserve">Те ж без відключення споживачів: </t>
  </si>
  <si>
    <t>П Р О Т О К О Л  № 3</t>
  </si>
  <si>
    <t>цін на ремонт газового обладнання ( при відсутності гарантийного талону )</t>
  </si>
  <si>
    <t>Пункт</t>
  </si>
  <si>
    <t>Ціна</t>
  </si>
  <si>
    <t xml:space="preserve">Усього </t>
  </si>
  <si>
    <t>кальк.</t>
  </si>
  <si>
    <t>без ПДВ,</t>
  </si>
  <si>
    <t>ціна з ПДВ,</t>
  </si>
  <si>
    <t>1. ГАЗОВІ ПЛИТИ</t>
  </si>
  <si>
    <t>1.1.</t>
  </si>
  <si>
    <t>Ремонт ПГ без ремонту дверцят Д/Ш</t>
  </si>
  <si>
    <t>та без заміни деталей ПГ-2</t>
  </si>
  <si>
    <t>1.2.</t>
  </si>
  <si>
    <t>Те ж ПГ-3</t>
  </si>
  <si>
    <t>1.3.</t>
  </si>
  <si>
    <t xml:space="preserve"> -"-     ПГ-4</t>
  </si>
  <si>
    <t>1.4.</t>
  </si>
  <si>
    <t>Те ж з рем. дверцят Д/Ш, ПГ-2</t>
  </si>
  <si>
    <t>1.5.</t>
  </si>
  <si>
    <t>ПГ-3</t>
  </si>
  <si>
    <t>1.6.</t>
  </si>
  <si>
    <t>ПГ-4</t>
  </si>
  <si>
    <t>1.7.</t>
  </si>
  <si>
    <t>Заміна одного крана плити</t>
  </si>
  <si>
    <t>1.8.</t>
  </si>
  <si>
    <t>Заміна одного пальника столу плити</t>
  </si>
  <si>
    <t>1.9.</t>
  </si>
  <si>
    <t>Заміна пальника духової шафи</t>
  </si>
  <si>
    <t>1.10.</t>
  </si>
  <si>
    <t>Зам. та наладка автом. ПГ"Брест"</t>
  </si>
  <si>
    <t>1.11.</t>
  </si>
  <si>
    <t>Заміна пьезозапальн. ПГ"Брест"</t>
  </si>
  <si>
    <t>2. ПРОТОЧНІ ВОДОНАГРІВАЧІ</t>
  </si>
  <si>
    <t>2.1.</t>
  </si>
  <si>
    <t>Ремонт ВК без зам.теплообмінника</t>
  </si>
  <si>
    <t>2.2.</t>
  </si>
  <si>
    <t>Те ж з заміною теплообмінника</t>
  </si>
  <si>
    <t>НАПРАВЛЕННЯ НА РЕМОНТ ВУЗЛІВ ТА ДЕТАЛЕЙ В РММ</t>
  </si>
  <si>
    <t>2.3.</t>
  </si>
  <si>
    <t>Усієї колонки</t>
  </si>
  <si>
    <t>2.4.</t>
  </si>
  <si>
    <t>Блок-крана</t>
  </si>
  <si>
    <t>2.5.</t>
  </si>
  <si>
    <t>Пальника</t>
  </si>
  <si>
    <t>2.6.</t>
  </si>
  <si>
    <t>Теплообмінника</t>
  </si>
  <si>
    <t>2.7.</t>
  </si>
  <si>
    <t>Пальника та блок-крана</t>
  </si>
  <si>
    <t>2.8.</t>
  </si>
  <si>
    <t>Теплообмінника та блок-крана</t>
  </si>
  <si>
    <t>2.9.</t>
  </si>
  <si>
    <t>Пальника та теплообмінника</t>
  </si>
  <si>
    <t>УСТАНОВКА ПІСЛЯ РЕМОНТУ В РММ</t>
  </si>
  <si>
    <t>2.10.</t>
  </si>
  <si>
    <t>2.11.</t>
  </si>
  <si>
    <t>Блок-крана без зам. теплообмін.</t>
  </si>
  <si>
    <t>2.12.</t>
  </si>
  <si>
    <t>Блок-крана із зам. теплообмінника</t>
  </si>
  <si>
    <t>2.13.</t>
  </si>
  <si>
    <t>Пальника без зам. теплообмінника</t>
  </si>
  <si>
    <t>2.14.</t>
  </si>
  <si>
    <t>Пальника із заменою теплообмінника</t>
  </si>
  <si>
    <t>2.15.</t>
  </si>
  <si>
    <t>2.16.</t>
  </si>
  <si>
    <t>Блок-крана та пальника без зам. т/о</t>
  </si>
  <si>
    <t>2.17.</t>
  </si>
  <si>
    <t>Блок-крана та пальника із зам. т/о</t>
  </si>
  <si>
    <t>2.18.</t>
  </si>
  <si>
    <t>2.19.</t>
  </si>
  <si>
    <t>Теплообмінника та пальника</t>
  </si>
  <si>
    <t>3. ЄМНІСНІ  ВОДОНАГРІВАЧІ</t>
  </si>
  <si>
    <t>3.1.</t>
  </si>
  <si>
    <t>Ремонт АГВ без перепайки ЕМК</t>
  </si>
  <si>
    <t>3.2.</t>
  </si>
  <si>
    <t>Ремонт АГВ з перепайкою ЕМК</t>
  </si>
  <si>
    <t>3.3.</t>
  </si>
  <si>
    <t>Заміна ЭМК АГВ або АОГВ</t>
  </si>
  <si>
    <t>3.4.</t>
  </si>
  <si>
    <t>Заміна терморегулятора АГВ</t>
  </si>
  <si>
    <t>Те ж АОГВ</t>
  </si>
  <si>
    <t>3.5.</t>
  </si>
  <si>
    <t>Зам.блока автом.АГВ</t>
  </si>
  <si>
    <t>П Р О Т О К О Л  Ц І Н  №  4</t>
  </si>
  <si>
    <t>на роботи з профілактичного обслуговування підземних та надземних</t>
  </si>
  <si>
    <t>газопроводів та захисту їх від корозії</t>
  </si>
  <si>
    <t>Профобслуговування шляхом обходу</t>
  </si>
  <si>
    <t>вуличних газопроводів</t>
  </si>
  <si>
    <t>100п.м.</t>
  </si>
  <si>
    <t>Перевірка на загазованість газових колодязів</t>
  </si>
  <si>
    <t>та колодязів підземних комунікацій</t>
  </si>
  <si>
    <t>1кол.</t>
  </si>
  <si>
    <t>Перевірка на загазованість підвального при-</t>
  </si>
  <si>
    <t>міщення - усередині приміщення</t>
  </si>
  <si>
    <t>1 прим.</t>
  </si>
  <si>
    <t xml:space="preserve"> - те ж через вентканал</t>
  </si>
  <si>
    <t>Перевірка на загазованість контрольної трубки</t>
  </si>
  <si>
    <t>1 тр.</t>
  </si>
  <si>
    <t>Перевірка технічного стану контр. провідника</t>
  </si>
  <si>
    <t>або перевірка його на загазованість</t>
  </si>
  <si>
    <t>1 пров</t>
  </si>
  <si>
    <t>Реставрація настінних знаків:</t>
  </si>
  <si>
    <t xml:space="preserve"> - із заміною знаку</t>
  </si>
  <si>
    <t>1 зн.</t>
  </si>
  <si>
    <t xml:space="preserve"> - без заміни знаку</t>
  </si>
  <si>
    <t>Перевірка фланцевих, різьбових з"єднань та</t>
  </si>
  <si>
    <t>зварних стиків на газопроводі у під"їзді</t>
  </si>
  <si>
    <t>будівлі на щільність                           Ф 15 мм</t>
  </si>
  <si>
    <t>з"єдн.</t>
  </si>
  <si>
    <t>Ф50 мм та більше</t>
  </si>
  <si>
    <t>Профобслуговування відключаючих пристроїв</t>
  </si>
  <si>
    <t>та компенсаторів у газових колодязях:</t>
  </si>
  <si>
    <t xml:space="preserve"> - колодязь без лінзового компенсатора</t>
  </si>
  <si>
    <t>1 кол</t>
  </si>
  <si>
    <t xml:space="preserve"> - те ж з лінзовим компенсатором</t>
  </si>
  <si>
    <t xml:space="preserve"> - засувка до Ф 150 мм</t>
  </si>
  <si>
    <t>1 зас</t>
  </si>
  <si>
    <t xml:space="preserve"> - кран до Ф 50 мм</t>
  </si>
  <si>
    <t>1кран</t>
  </si>
  <si>
    <t xml:space="preserve"> - кран Ф 51-100 мм</t>
  </si>
  <si>
    <t xml:space="preserve"> - кран Ф 101-150 мм</t>
  </si>
  <si>
    <t xml:space="preserve">Перевірка щільності газопроводу методом </t>
  </si>
  <si>
    <t>бурового огляду вручну</t>
  </si>
  <si>
    <t>1 св</t>
  </si>
  <si>
    <t>Перевірка щільності підземних газопроводів</t>
  </si>
  <si>
    <t>приборним методом контролю</t>
  </si>
  <si>
    <t>Перевірка стану ізоляційного покриття труби</t>
  </si>
  <si>
    <t>газопроводу приборним методом контролю</t>
  </si>
  <si>
    <t xml:space="preserve"> - прибори із штир"євою антеною</t>
  </si>
  <si>
    <t xml:space="preserve"> -"-</t>
  </si>
  <si>
    <t>Прив"язка траси підземного газопроводу на</t>
  </si>
  <si>
    <t>місцевості трасошукачем ТПК-1</t>
  </si>
  <si>
    <t xml:space="preserve">Перевірка справності електроізолюючого </t>
  </si>
  <si>
    <t>фланца</t>
  </si>
  <si>
    <t>1 фл</t>
  </si>
  <si>
    <t>Контрольна перевірка технічного стану підзем-</t>
  </si>
  <si>
    <t>них трубопроводів при шурфуванні</t>
  </si>
  <si>
    <t>1 діл.</t>
  </si>
  <si>
    <t>Періодичний техогляд та обслуговування</t>
  </si>
  <si>
    <t>станції котодного захисту</t>
  </si>
  <si>
    <t>1 ст</t>
  </si>
  <si>
    <t xml:space="preserve"> - те ж станцій КСС-1200, ПСК, ПАСК та ін</t>
  </si>
  <si>
    <t>установки протекторного захисту</t>
  </si>
  <si>
    <t>1 уст</t>
  </si>
  <si>
    <t xml:space="preserve"> - те ж при наявності блукаючих токів</t>
  </si>
  <si>
    <t>захистного заземлення станції катод.захисту</t>
  </si>
  <si>
    <t>Регулювання режимів роботи станції</t>
  </si>
  <si>
    <t>катодного захисту</t>
  </si>
  <si>
    <t xml:space="preserve"> - за кожний наступний вимір</t>
  </si>
  <si>
    <t>Перевірка ефективності роботи станції катод-</t>
  </si>
  <si>
    <t>ного захисту</t>
  </si>
  <si>
    <t>Профілактичний ремонт станції катод. захисту</t>
  </si>
  <si>
    <t xml:space="preserve"> - при перевірці технічного стану станцій типу</t>
  </si>
  <si>
    <t>КСС-1200, ПАСК, ПДУ, АРТЗ і т.д.</t>
  </si>
  <si>
    <t>Профілактичний ремонт точки дренірування</t>
  </si>
  <si>
    <t>у ковірі</t>
  </si>
  <si>
    <t>1 ков.</t>
  </si>
  <si>
    <t>Поточний ремонт перетворювача типу КСС-</t>
  </si>
  <si>
    <t>600, КСС-1200 ( в умовах майстерні )</t>
  </si>
  <si>
    <t xml:space="preserve"> 1 ст.</t>
  </si>
  <si>
    <t xml:space="preserve"> - при ремонті одноканальних блоків типу </t>
  </si>
  <si>
    <t>УБСЗ, БЗК та ін.</t>
  </si>
  <si>
    <t xml:space="preserve"> - при ремонті багатоканальних блоків типу</t>
  </si>
  <si>
    <t>БДР, ПКП та ін.</t>
  </si>
  <si>
    <t>Ремонт зовнішньої лінії живлення захистних</t>
  </si>
  <si>
    <t>установок</t>
  </si>
  <si>
    <t>Установка (зняття) тимчасових заглушок,</t>
  </si>
  <si>
    <t>1 загл.</t>
  </si>
  <si>
    <t>газопровод Ф до 100 мм</t>
  </si>
  <si>
    <t xml:space="preserve"> - те ж Ф 101-150 мм</t>
  </si>
  <si>
    <t xml:space="preserve"> - те ж Ф 151-200 мм</t>
  </si>
  <si>
    <t xml:space="preserve"> - те ж Ф 201-300 мм</t>
  </si>
  <si>
    <t xml:space="preserve"> - те ж Ф 301-400 мм</t>
  </si>
  <si>
    <t>Зниження і відновлення тиску газу в газопроводі</t>
  </si>
  <si>
    <t>1 зниж.</t>
  </si>
  <si>
    <t xml:space="preserve"> на ділянці довжиною до 1 км:</t>
  </si>
  <si>
    <t>або</t>
  </si>
  <si>
    <r>
      <t>а) низького тиску 0,05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  <r>
      <rPr>
        <sz val="10"/>
        <rFont val="Arial Cyr"/>
        <charset val="204"/>
      </rPr>
      <t>Ф до 80 мм</t>
    </r>
  </si>
  <si>
    <t>1 відн.</t>
  </si>
  <si>
    <t>- те ж Ф 81-100 мм</t>
  </si>
  <si>
    <t>- те ж Ф 101-150 мм</t>
  </si>
  <si>
    <t>- те ж Ф 151-200 мм</t>
  </si>
  <si>
    <t>- те ж Ф 201-250 мм</t>
  </si>
  <si>
    <t>- те ж Ф 251-300 мм</t>
  </si>
  <si>
    <t>- те ж Ф 301-400 мм</t>
  </si>
  <si>
    <r>
      <t>б) середнього тиску 1,0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</si>
  <si>
    <t>- Ф 81-100 мм</t>
  </si>
  <si>
    <r>
      <t>в) середнього тиску 2,0 кгс/см</t>
    </r>
    <r>
      <rPr>
        <vertAlign val="superscript"/>
        <sz val="10"/>
        <rFont val="Arial Cyr"/>
        <charset val="204"/>
      </rPr>
      <t>2</t>
    </r>
    <r>
      <rPr>
        <sz val="10"/>
        <rFont val="Arial Cyr"/>
        <charset val="204"/>
      </rPr>
      <t xml:space="preserve"> в газопроводі </t>
    </r>
  </si>
  <si>
    <r>
      <t>г) середнього тиску 3,0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</si>
  <si>
    <t>1м бур.</t>
  </si>
  <si>
    <t xml:space="preserve">Роторне буріння свердловин Ф до 190 мм </t>
  </si>
  <si>
    <t xml:space="preserve"> - при глибині буріння до 5 м</t>
  </si>
  <si>
    <t xml:space="preserve"> - на кожний метр збільшення глибини буріння </t>
  </si>
  <si>
    <t>свердловини</t>
  </si>
  <si>
    <t>Встановлене газове</t>
  </si>
  <si>
    <t>без</t>
  </si>
  <si>
    <t>з</t>
  </si>
  <si>
    <t>обладнання</t>
  </si>
  <si>
    <t>грн</t>
  </si>
  <si>
    <t>1.</t>
  </si>
  <si>
    <t>2.</t>
  </si>
  <si>
    <t>3.</t>
  </si>
  <si>
    <t>П Р О Т О К О Л   № 6</t>
  </si>
  <si>
    <t>цін на повірку промислових газових лічильників</t>
  </si>
  <si>
    <t>Найменування робіт та</t>
  </si>
  <si>
    <t>типорозмір лічильника</t>
  </si>
  <si>
    <t>без ПДВ</t>
  </si>
  <si>
    <t>Повірка промислового газового</t>
  </si>
  <si>
    <t xml:space="preserve">лічильника </t>
  </si>
  <si>
    <t xml:space="preserve">                 G 100-250</t>
  </si>
  <si>
    <t>ліч.</t>
  </si>
  <si>
    <t xml:space="preserve">                 G 250-400</t>
  </si>
  <si>
    <t xml:space="preserve">                 G 600 - 1600</t>
  </si>
  <si>
    <t>ВАРТІСТЬ</t>
  </si>
  <si>
    <t xml:space="preserve">повірки промислових газових лічильників </t>
  </si>
  <si>
    <t>№</t>
  </si>
  <si>
    <t>Сума, грн.</t>
  </si>
  <si>
    <t>Сума,</t>
  </si>
  <si>
    <t xml:space="preserve">Сума, </t>
  </si>
  <si>
    <t xml:space="preserve"> грн.</t>
  </si>
  <si>
    <t xml:space="preserve">Матеріали - </t>
  </si>
  <si>
    <t>Літол</t>
  </si>
  <si>
    <t>Медосепт</t>
  </si>
  <si>
    <t>Бензин</t>
  </si>
  <si>
    <t>Техпластина</t>
  </si>
  <si>
    <t>Пломба свинц.</t>
  </si>
  <si>
    <t>Масло Mobil Grease</t>
  </si>
  <si>
    <t xml:space="preserve">Послуга ОЦСМ </t>
  </si>
  <si>
    <t xml:space="preserve">Роботи з повірки </t>
  </si>
  <si>
    <t>газового  лічильника</t>
  </si>
  <si>
    <t>РАЗОМ:</t>
  </si>
  <si>
    <t>ВСЬОГО:</t>
  </si>
  <si>
    <t xml:space="preserve">П Р О Т О К О Л   № 7   </t>
  </si>
  <si>
    <t>цін на технічне обслуговування газорегулювальних пунктів</t>
  </si>
  <si>
    <t>Затверджується з</t>
  </si>
  <si>
    <t xml:space="preserve">Найменування </t>
  </si>
  <si>
    <t>Заміна газового крану до Ф 15 мм</t>
  </si>
  <si>
    <t xml:space="preserve"> кр.</t>
  </si>
  <si>
    <t xml:space="preserve"> - те ж до Ф 25 мм</t>
  </si>
  <si>
    <t xml:space="preserve"> - те ж до Ф 40 мм</t>
  </si>
  <si>
    <t xml:space="preserve"> - те ж до Ф 50 мм</t>
  </si>
  <si>
    <t>Заміна засувок до Ф 100 мм</t>
  </si>
  <si>
    <t xml:space="preserve"> зас.</t>
  </si>
  <si>
    <t xml:space="preserve"> - те ж до Ф 200 мм</t>
  </si>
  <si>
    <t xml:space="preserve"> - те ж до Ф 300 мм</t>
  </si>
  <si>
    <t>Заміна прокладок засувок до Ф 100 мм</t>
  </si>
  <si>
    <t xml:space="preserve"> пр.</t>
  </si>
  <si>
    <t>Ремонт засувок до Ф 100 мм</t>
  </si>
  <si>
    <t>Фарбування газопроводу ( подвійне )</t>
  </si>
  <si>
    <t xml:space="preserve"> кв.м.</t>
  </si>
  <si>
    <t>Обслуговування ГРП шляхом обходу</t>
  </si>
  <si>
    <t xml:space="preserve"> ГРП</t>
  </si>
  <si>
    <t xml:space="preserve"> - те ж при наявності 2 комплектів обладнан.</t>
  </si>
  <si>
    <t>Обслуговування ШРП шляхом обходу</t>
  </si>
  <si>
    <t xml:space="preserve"> ( з двома комплектами обладнання )</t>
  </si>
  <si>
    <t xml:space="preserve"> ШРП</t>
  </si>
  <si>
    <t>Перевірка технічного стану ГРП</t>
  </si>
  <si>
    <t>Перевірка технічного стану ШРП з двома</t>
  </si>
  <si>
    <t>комплектами обладнання</t>
  </si>
  <si>
    <t>Ревізія обладнання ГРП</t>
  </si>
  <si>
    <t xml:space="preserve"> - те ж при наявності 2 комплектів обладн.</t>
  </si>
  <si>
    <t>Ревізія обладнання ШРП з 2 компл.обладн.</t>
  </si>
  <si>
    <t>Пуск ГРП</t>
  </si>
  <si>
    <t>Пуск ШРП</t>
  </si>
  <si>
    <t>Зупинка ГРП</t>
  </si>
  <si>
    <t>ГРП</t>
  </si>
  <si>
    <t>Зупинка ШРП</t>
  </si>
  <si>
    <t>Ремонт РДУК-2-50 із заміною клапану</t>
  </si>
  <si>
    <t xml:space="preserve"> регул</t>
  </si>
  <si>
    <t xml:space="preserve"> - те ж із заміною мембрани</t>
  </si>
  <si>
    <t xml:space="preserve"> - із заміною штоку</t>
  </si>
  <si>
    <t xml:space="preserve"> - із заміною сідла</t>
  </si>
  <si>
    <t>Ремонт РДУК-2-100 із заміною клапану</t>
  </si>
  <si>
    <t>Ремонт РДУК-2-200 із заміною клапану</t>
  </si>
  <si>
    <t>Ремонт пілоту КН-2 із заміною пружини</t>
  </si>
  <si>
    <t xml:space="preserve"> пілот</t>
  </si>
  <si>
    <t>Ремонт ПКН-50 із заміною пружини</t>
  </si>
  <si>
    <t xml:space="preserve"> клап</t>
  </si>
  <si>
    <t xml:space="preserve"> - із заміною клапану</t>
  </si>
  <si>
    <t>Ремонт ПКН-100 із заміною пружини</t>
  </si>
  <si>
    <t>Ремонт ПКН-200 із заміною пружини</t>
  </si>
  <si>
    <t>Ремонт ПСК-50 із заміною мембрани</t>
  </si>
  <si>
    <t xml:space="preserve"> - те ж із заміною пружини</t>
  </si>
  <si>
    <t xml:space="preserve"> - із заміною ущільнювача</t>
  </si>
  <si>
    <t>Ремонт РД-50 із заміною пружини</t>
  </si>
  <si>
    <t>Заміна РД-50</t>
  </si>
  <si>
    <t>Заміна РД-32</t>
  </si>
  <si>
    <t>Ремонт ПКК-40 із заміною пружини</t>
  </si>
  <si>
    <t>Заміна ПКК-40</t>
  </si>
  <si>
    <t>Фарбування блископриймальн. ( подвійне )</t>
  </si>
  <si>
    <t xml:space="preserve"> кв.м</t>
  </si>
  <si>
    <t>Ремонт фільтру до Ф 50 мм</t>
  </si>
  <si>
    <t xml:space="preserve"> філь</t>
  </si>
  <si>
    <t xml:space="preserve"> - те ж до Ф 100 мм</t>
  </si>
  <si>
    <t>Продувка імпульсних трубок в ГРП</t>
  </si>
  <si>
    <t xml:space="preserve"> тр</t>
  </si>
  <si>
    <t>Заміна манометрів</t>
  </si>
  <si>
    <t xml:space="preserve"> ман</t>
  </si>
  <si>
    <t>Фарбування редуційної голівки</t>
  </si>
  <si>
    <t xml:space="preserve"> гол</t>
  </si>
  <si>
    <t>П Р О Т О К О Л   Ц І Н   №  8</t>
  </si>
  <si>
    <t>на роботи з обміру опалювальних площ, обстеження газового устаткування</t>
  </si>
  <si>
    <t>за місцем проживання абонента ( за наявності заяви )</t>
  </si>
  <si>
    <t>Всього</t>
  </si>
  <si>
    <t>пп</t>
  </si>
  <si>
    <t>з ПДВ,</t>
  </si>
  <si>
    <t>Комплекс робіт з обміру</t>
  </si>
  <si>
    <t>опалювальних площ</t>
  </si>
  <si>
    <t>за місцем проживання абонента</t>
  </si>
  <si>
    <t>1 обст.</t>
  </si>
  <si>
    <t>Комплекс робіт з обстеження</t>
  </si>
  <si>
    <t>газового устаткування</t>
  </si>
  <si>
    <t>Найменування робіт</t>
  </si>
  <si>
    <t>П Р О Т О К О Л   № 11</t>
  </si>
  <si>
    <t>цін на повірку побутових газових лічильників всіх типорозмірів</t>
  </si>
  <si>
    <t>( за заявками )</t>
  </si>
  <si>
    <t>20%,</t>
  </si>
  <si>
    <t>Побутовий роторний газовий</t>
  </si>
  <si>
    <t>лічильник, встановлений на</t>
  </si>
  <si>
    <t>КБО</t>
  </si>
  <si>
    <t>лічильник</t>
  </si>
  <si>
    <t xml:space="preserve">Роторний газовий лічильник </t>
  </si>
  <si>
    <t>РЛ-10, РЛ-20</t>
  </si>
  <si>
    <t>4.</t>
  </si>
  <si>
    <t>Побутовий мембраний газовий</t>
  </si>
  <si>
    <t>повірки побутових газових лічильників всіх типорозмірів (за заявками)</t>
  </si>
  <si>
    <t>Роторний</t>
  </si>
  <si>
    <t>Мембраний</t>
  </si>
  <si>
    <t xml:space="preserve">Матеріали </t>
  </si>
  <si>
    <t>Масло насосне ВМ-4</t>
  </si>
  <si>
    <t>Техпластина 3 мм</t>
  </si>
  <si>
    <t>Роботи з повірки газового</t>
  </si>
  <si>
    <t>лічильника</t>
  </si>
  <si>
    <t>П Р О Т О К О Л  № 13</t>
  </si>
  <si>
    <t>з/п</t>
  </si>
  <si>
    <t>виміру</t>
  </si>
  <si>
    <t>По елементах</t>
  </si>
  <si>
    <t>Заміна стола</t>
  </si>
  <si>
    <t>1стіл</t>
  </si>
  <si>
    <t>Заміна стола плити "Електа"</t>
  </si>
  <si>
    <t>Заміна дверцят духової шафи</t>
  </si>
  <si>
    <t>1дв.</t>
  </si>
  <si>
    <t>Заміна балансіра дверцят Д/Ш</t>
  </si>
  <si>
    <t>1бал.</t>
  </si>
  <si>
    <t>Заміна пружини дверцят Д/Ш</t>
  </si>
  <si>
    <t>1пруж.</t>
  </si>
  <si>
    <t>Заміна скла дверцят Д/Ш</t>
  </si>
  <si>
    <t>1скло</t>
  </si>
  <si>
    <t>Заміна дужки дверцят Д/Ш</t>
  </si>
  <si>
    <t>1дужка</t>
  </si>
  <si>
    <t>Заміна дна корпусу плити</t>
  </si>
  <si>
    <t>1дно</t>
  </si>
  <si>
    <t xml:space="preserve">Заміна рампи плити </t>
  </si>
  <si>
    <t>1рампа</t>
  </si>
  <si>
    <t>Заміна електромагнитного клапану</t>
  </si>
  <si>
    <t>Д/Ш плити типу "Брест"</t>
  </si>
  <si>
    <t>1плита</t>
  </si>
  <si>
    <t>Заміна підводящих труб до</t>
  </si>
  <si>
    <t>верхніх пальників плити "Брест"</t>
  </si>
  <si>
    <t xml:space="preserve">Заміна підводящих труб до </t>
  </si>
  <si>
    <t>пальників Д/Ш плити типу "Брест"</t>
  </si>
  <si>
    <t>Заміна електроприводу до вертіла</t>
  </si>
  <si>
    <t>плити типу "Брест"</t>
  </si>
  <si>
    <t>1ел./пр.</t>
  </si>
  <si>
    <t>Заміна дверцят сушильної шафи</t>
  </si>
  <si>
    <t>2.ПРОТОЧНІ  ВОДОНАГРІВАЧІ</t>
  </si>
  <si>
    <t>Заміна газової частини блок-крану</t>
  </si>
  <si>
    <t>1г/ч</t>
  </si>
  <si>
    <t>Заміна пружини блок-крану</t>
  </si>
  <si>
    <t>Заміна блок-крану</t>
  </si>
  <si>
    <t>1б/к</t>
  </si>
  <si>
    <t>Заміна пальника</t>
  </si>
  <si>
    <t>1пальн.</t>
  </si>
  <si>
    <t>Заміна мембрани водяної частини</t>
  </si>
  <si>
    <t>блок-крану</t>
  </si>
  <si>
    <t>1мемб.</t>
  </si>
  <si>
    <t>Заміна штоку водяної частини</t>
  </si>
  <si>
    <t>1шток</t>
  </si>
  <si>
    <t>Заміна запальника</t>
  </si>
  <si>
    <t>1зап.</t>
  </si>
  <si>
    <t>Заміна біметалевої пластини</t>
  </si>
  <si>
    <t>1пласт.</t>
  </si>
  <si>
    <t>Те ж з регулюванням запальника</t>
  </si>
  <si>
    <t>Заміна теплообмінника</t>
  </si>
  <si>
    <t>1т/о</t>
  </si>
  <si>
    <t>Очищення радіатору ( теплообмін.)</t>
  </si>
  <si>
    <t>1рад.</t>
  </si>
  <si>
    <t>Ремонт електромагнитного клапану</t>
  </si>
  <si>
    <t>1клап.</t>
  </si>
  <si>
    <t>Заміна сальника газової частини</t>
  </si>
  <si>
    <t>1сальн.</t>
  </si>
  <si>
    <t>Закріплення проточного водонагр.</t>
  </si>
  <si>
    <t>1ВПГ</t>
  </si>
  <si>
    <t>Прочищення штуцера водяної част.</t>
  </si>
  <si>
    <t>1штуц.</t>
  </si>
  <si>
    <t xml:space="preserve">Відпалювання з"єднювальної </t>
  </si>
  <si>
    <t>муфти ( гайки )</t>
  </si>
  <si>
    <t>1муфта</t>
  </si>
  <si>
    <t>Розвальцювання підводящої</t>
  </si>
  <si>
    <t>( мідної ) трубки</t>
  </si>
  <si>
    <t>1трубка</t>
  </si>
  <si>
    <t>Розклепка ( заклепка ) сопла пальн.</t>
  </si>
  <si>
    <t>1сопло</t>
  </si>
  <si>
    <t>Змащення пробки блок-крану</t>
  </si>
  <si>
    <t xml:space="preserve">Прочищення запальника </t>
  </si>
  <si>
    <t>3.ЄМНІСНІ ВОДОНАГРІВАЧІ</t>
  </si>
  <si>
    <t>Заміна крану пальника АГВ</t>
  </si>
  <si>
    <t>Заміна мембрани ЕМК АГВ</t>
  </si>
  <si>
    <t>Заміна термопари водонагрівача</t>
  </si>
  <si>
    <t>1т/п</t>
  </si>
  <si>
    <t>Те ж із зняттям та встановленням</t>
  </si>
  <si>
    <t>пальника</t>
  </si>
  <si>
    <t>Заміна запальника водонагрівача</t>
  </si>
  <si>
    <t>Заміна пружини ЕМК АГВ</t>
  </si>
  <si>
    <t>Заміна сільфона блока автоматики</t>
  </si>
  <si>
    <t>1сільф.</t>
  </si>
  <si>
    <t xml:space="preserve">Прочищення отворів пальників   </t>
  </si>
  <si>
    <t>Прочищення подовжувача тяги</t>
  </si>
  <si>
    <t>1п/т</t>
  </si>
  <si>
    <t>Заміна зворотнього запобіжного</t>
  </si>
  <si>
    <t>клапану водонагрівача</t>
  </si>
  <si>
    <t>Усунення засмітнення у підводці</t>
  </si>
  <si>
    <t>до запальника водонагрівача</t>
  </si>
  <si>
    <t>Перепаювання контакту ЕМК</t>
  </si>
  <si>
    <t>Перепаювання датчику тяги до</t>
  </si>
  <si>
    <t>імпульсної трубки водонагрівача</t>
  </si>
  <si>
    <t>1дат.</t>
  </si>
  <si>
    <t>Заміна датчика тяги водонагрів.</t>
  </si>
  <si>
    <t>Заміна термопари опалюв. котла</t>
  </si>
  <si>
    <t>Те ж з регулюванням автоматики</t>
  </si>
  <si>
    <t>Заміна крана пальника котла</t>
  </si>
  <si>
    <t>Заміна автоматики АПОК-1</t>
  </si>
  <si>
    <t>1блок</t>
  </si>
  <si>
    <t>Заміна інварового стрижня термо-</t>
  </si>
  <si>
    <t>регулятора АПОК-1</t>
  </si>
  <si>
    <t>1стр.</t>
  </si>
  <si>
    <t>Заміна пружини та важілів термо-</t>
  </si>
  <si>
    <t>Заміна клапана-відсікателя АПОК-1</t>
  </si>
  <si>
    <t>Заміна мембрани клапана -</t>
  </si>
  <si>
    <t>відсікателя АПОК-1</t>
  </si>
  <si>
    <t>Прочищення імпульсних трубок</t>
  </si>
  <si>
    <t>АПОК-1</t>
  </si>
  <si>
    <t>1і/т</t>
  </si>
  <si>
    <t>Заміна датчика полум"я АПОК-1</t>
  </si>
  <si>
    <t xml:space="preserve">Чищення від сажі пальника та </t>
  </si>
  <si>
    <t>доріжок запальника АПОК-1</t>
  </si>
  <si>
    <t>і дор.</t>
  </si>
  <si>
    <t>Заміна газогорілочного пристрою</t>
  </si>
  <si>
    <t>1прист.</t>
  </si>
  <si>
    <t>Ремонт пічного полуавт. пальника</t>
  </si>
  <si>
    <t>із заміною сопла</t>
  </si>
  <si>
    <t>Заміна газового пічного пальника</t>
  </si>
  <si>
    <t>Заміна ЕМК пічного пальника</t>
  </si>
  <si>
    <t>Заміна термопари автоматики</t>
  </si>
  <si>
    <t>безпеки пічного пальника</t>
  </si>
  <si>
    <t>Заміна мембрани ЕМК пічн. пальн.</t>
  </si>
  <si>
    <t>Заміна пружини ЕМК пічн. пальн.</t>
  </si>
  <si>
    <t>Заміна крана пічного пальника</t>
  </si>
  <si>
    <t>Заміна крана пальника варочного</t>
  </si>
  <si>
    <t>котла</t>
  </si>
  <si>
    <t>Заміна пальника варочн. котла</t>
  </si>
  <si>
    <t>Переведення внутрішньобудин-</t>
  </si>
  <si>
    <t>кового газового обладнання з</t>
  </si>
  <si>
    <t>зрідженого газу на природний</t>
  </si>
  <si>
    <t>1кварт.</t>
  </si>
  <si>
    <t>Заміна будинкового регулятора</t>
  </si>
  <si>
    <t xml:space="preserve"> 1 рег.</t>
  </si>
  <si>
    <t>Ремонт будинкового регулятора</t>
  </si>
  <si>
    <t>цін на планово-технічне обслуговування газового обладнання</t>
  </si>
  <si>
    <t>комунально-побутових споживачів</t>
  </si>
  <si>
    <t>Плита газова побутова двокомфорна</t>
  </si>
  <si>
    <t>шт</t>
  </si>
  <si>
    <t xml:space="preserve"> - те ж трикомфорна</t>
  </si>
  <si>
    <t xml:space="preserve"> - те ж чотирикомфорна</t>
  </si>
  <si>
    <t xml:space="preserve"> - те ж чотирикомфорна підвищеного</t>
  </si>
  <si>
    <t xml:space="preserve">   класу з автоматикою</t>
  </si>
  <si>
    <t>Проточний водонагрівач з полуавтоматич-</t>
  </si>
  <si>
    <t>ним пристроєм</t>
  </si>
  <si>
    <t xml:space="preserve"> - те ж з автоматичним пристроєм</t>
  </si>
  <si>
    <t xml:space="preserve"> - те ж з автоматичним пристроєм та прила-</t>
  </si>
  <si>
    <t xml:space="preserve">   дом відключення </t>
  </si>
  <si>
    <t>Ємнісний водонагрівач типу АГВ</t>
  </si>
  <si>
    <t>Котел типу ВНИИСТО з автоматичним</t>
  </si>
  <si>
    <t>пристроєм</t>
  </si>
  <si>
    <t xml:space="preserve"> - те ж без автоматичного пристою</t>
  </si>
  <si>
    <t>Лабораторний пальник</t>
  </si>
  <si>
    <t xml:space="preserve"> - те ж на кожний наступний пальник</t>
  </si>
  <si>
    <t>Плита ресторанна з автоматикою з одним</t>
  </si>
  <si>
    <t>пальником</t>
  </si>
  <si>
    <t xml:space="preserve"> - те ж без автоматики з одним пальником</t>
  </si>
  <si>
    <t xml:space="preserve"> - те ж без автоматики на кожний наступний</t>
  </si>
  <si>
    <t xml:space="preserve">   пальник</t>
  </si>
  <si>
    <t>Котел варочний</t>
  </si>
  <si>
    <t>Калоріфер газовий з автоматикою</t>
  </si>
  <si>
    <t>Теплогенератор</t>
  </si>
  <si>
    <t>Котел КС з автоматикою АПОК-1</t>
  </si>
  <si>
    <t>Перевірка щільності внутрішньобудинково-</t>
  </si>
  <si>
    <t>го газопроводу - 1 квартира на стояку</t>
  </si>
  <si>
    <t xml:space="preserve"> - на кожну наступну квартиру на стояку</t>
  </si>
  <si>
    <t xml:space="preserve">Планова перевірка щільності </t>
  </si>
  <si>
    <t>газових  приладів</t>
  </si>
  <si>
    <t>Будинковий регулятор тиску</t>
  </si>
  <si>
    <t>П Р О Т О К О Л  Ц І Н  №  16</t>
  </si>
  <si>
    <t>на виконання робіт з встановлення опор</t>
  </si>
  <si>
    <t>Копання ям для встановлення стійок</t>
  </si>
  <si>
    <t>та стовпів глибиною 0,4м</t>
  </si>
  <si>
    <t>1 яма</t>
  </si>
  <si>
    <t>те ж глибиною 0,7м</t>
  </si>
  <si>
    <t>Фарбування металевих поверхонь</t>
  </si>
  <si>
    <t>суриком: сталевих труб &gt; Ф 50мм</t>
  </si>
  <si>
    <t>двічі</t>
  </si>
  <si>
    <t>м2</t>
  </si>
  <si>
    <t>Очищення металевих конструкцій від</t>
  </si>
  <si>
    <t>корозії металевими щітками</t>
  </si>
  <si>
    <t>Монтаж металевих конструкцій дрібних</t>
  </si>
  <si>
    <t>вагою до 0,1тн.</t>
  </si>
  <si>
    <t>1кг</t>
  </si>
  <si>
    <t>Встановлення опор</t>
  </si>
  <si>
    <t>Засипання вручну траншей, пазух</t>
  </si>
  <si>
    <t>котлованів та ям</t>
  </si>
  <si>
    <t>м3</t>
  </si>
  <si>
    <t>П Р О Т О К О Л   № 18</t>
  </si>
  <si>
    <t>цін на зняття на повірку побутових газових лічильників всіх типорозмірів</t>
  </si>
  <si>
    <t xml:space="preserve">ціна </t>
  </si>
  <si>
    <t xml:space="preserve">Зняття газового лічильника </t>
  </si>
  <si>
    <t>на повірку та встановлення</t>
  </si>
  <si>
    <t>кондуктора</t>
  </si>
  <si>
    <t>Зняття кондуктора та встанов-</t>
  </si>
  <si>
    <t>лення лічильника після</t>
  </si>
  <si>
    <t>повірки</t>
  </si>
  <si>
    <t>Повторне опломбування</t>
  </si>
  <si>
    <t xml:space="preserve"> газового лічильника за заявкою </t>
  </si>
  <si>
    <t>абонента</t>
  </si>
  <si>
    <t>П Р О Т О К О Л  Ц І Н  №  19</t>
  </si>
  <si>
    <t>на земляні роботи при відключенні боржників за природний газ</t>
  </si>
  <si>
    <t>ціна без</t>
  </si>
  <si>
    <t xml:space="preserve">Розробка ґрунту вручну в траншеях </t>
  </si>
  <si>
    <r>
      <t>100 м</t>
    </r>
    <r>
      <rPr>
        <vertAlign val="superscript"/>
        <sz val="10"/>
        <rFont val="Arial Cyr"/>
        <charset val="204"/>
      </rPr>
      <t>3</t>
    </r>
  </si>
  <si>
    <t xml:space="preserve">глибиною до 2 м без кріплень з откосами </t>
  </si>
  <si>
    <t>грунту</t>
  </si>
  <si>
    <t xml:space="preserve">Засипання вручну траншей, пазух </t>
  </si>
  <si>
    <t>ПРОТОКОЛ  ЦІН  №20</t>
  </si>
  <si>
    <t>на видачу технічних умов та погодження проектної документації</t>
  </si>
  <si>
    <t>№ з/п</t>
  </si>
  <si>
    <t>Ціна       без  ПДВ,         грн.</t>
  </si>
  <si>
    <t>ПДВ,        грн.      20%</t>
  </si>
  <si>
    <t>Ціна          з ПДВ,      грн.</t>
  </si>
  <si>
    <t>Роботи, що виконуються інженерами ВТВ, ВТР та ВП</t>
  </si>
  <si>
    <t>Видача технічних умов на газифікацію підприємства, котельної, КБО</t>
  </si>
  <si>
    <t>Видача технічних умов на газифікацію населеного пункту з виїздом на місце</t>
  </si>
  <si>
    <t>Те ж без виїзду на місце</t>
  </si>
  <si>
    <t>Видача технічних умов на газифікацію житлового будинку (квартири)</t>
  </si>
  <si>
    <t>5.</t>
  </si>
  <si>
    <t>Узгодження проектів трас газопостачання до населених пунктів та великих промислових підприємств протяжністю до 1 км.</t>
  </si>
  <si>
    <t>6.</t>
  </si>
  <si>
    <t>На кожний наступний км. траси</t>
  </si>
  <si>
    <t>7.</t>
  </si>
  <si>
    <t>Узгодження проектів газопостачання житлового будинку (квартири)</t>
  </si>
  <si>
    <t>8.</t>
  </si>
  <si>
    <t>Узгодження проектів газопостачання багатоквартирних будинків</t>
  </si>
  <si>
    <t>9.</t>
  </si>
  <si>
    <t>Узгодження проектів газопостачання котельної, КБО</t>
  </si>
  <si>
    <t>10.</t>
  </si>
  <si>
    <t>Узгодження проектної документації на перші 100п.м. траси газопроводу в населеному пункті</t>
  </si>
  <si>
    <t>11.</t>
  </si>
  <si>
    <t>Те ж на кожні наступні 100 п.м.</t>
  </si>
  <si>
    <t>12.</t>
  </si>
  <si>
    <t>Узгодження прокладання комунікацій на перші 100п.м.</t>
  </si>
  <si>
    <t>13.</t>
  </si>
  <si>
    <t>14.</t>
  </si>
  <si>
    <t>Узгодження геодезичної зйомки до 100см.</t>
  </si>
  <si>
    <t>15.</t>
  </si>
  <si>
    <t>Те ж на кожні наступні 100см.</t>
  </si>
  <si>
    <t>16.</t>
  </si>
  <si>
    <t>Надання копій виконавчої документації з архіву Горгазу</t>
  </si>
  <si>
    <t>Роботи, що виконуються іншими службами</t>
  </si>
  <si>
    <t>Узгодження метрологічної частини проекту КБО та підприємств з витратими газу до 16 нм3/год</t>
  </si>
  <si>
    <t>Те ж понад 16 нм3/год</t>
  </si>
  <si>
    <t>Видача технічних умов на реконструкцію вузлів обліку природного газу промислових підприємств</t>
  </si>
  <si>
    <t>Узгодження проектів газопостачання в частині ГРП, ШРП</t>
  </si>
  <si>
    <t>Узгодження проекту в частині електрохимзахисту</t>
  </si>
  <si>
    <t>Узгодження проекту по контролю концентрацій газів в будівлях та спорудах газифікованих населених пунктів</t>
  </si>
  <si>
    <t>Видача технічних умов на реконструкцію вузла комерційного вузла обліку газу (населення та КБО)</t>
  </si>
  <si>
    <t xml:space="preserve">   П Р О Т О К О Л   Ц І Н  №  21</t>
  </si>
  <si>
    <t>цін на  перевірку якості захисного покриття трубопроводів при новому будівництві</t>
  </si>
  <si>
    <t xml:space="preserve">Контрольна перевірка якості захисного покриття </t>
  </si>
  <si>
    <t xml:space="preserve">трубопроводів на брівці траншеї, на ділянці </t>
  </si>
  <si>
    <t>довжиною до 20 м</t>
  </si>
  <si>
    <t>1 перевір.</t>
  </si>
  <si>
    <t xml:space="preserve"> - те ж 21-50 м</t>
  </si>
  <si>
    <t xml:space="preserve"> - те ж 51-100 м</t>
  </si>
  <si>
    <t xml:space="preserve"> - те ж 101-250 м</t>
  </si>
  <si>
    <t xml:space="preserve"> - те ж 251-500 м</t>
  </si>
  <si>
    <t xml:space="preserve"> - те ж на кожні наступні 100 м трубопровода понад 500 м</t>
  </si>
  <si>
    <t xml:space="preserve">трубопроводу, покладеного в траншею, на ділянці </t>
  </si>
  <si>
    <t xml:space="preserve">трубопроводу, покладеного в траншею й присипаного </t>
  </si>
  <si>
    <t xml:space="preserve"> ґрунтом на 20-30 см, на ділянці довжиною до 20 м</t>
  </si>
  <si>
    <t>П Р О Т О К О Л  Ц І Н  №  22</t>
  </si>
  <si>
    <t xml:space="preserve">На проведення експертизи побутових мембранних газових лічильників </t>
  </si>
  <si>
    <t>всіх типорозмірів</t>
  </si>
  <si>
    <t xml:space="preserve">Повірка побутового мембранного </t>
  </si>
  <si>
    <t>газового лічильника</t>
  </si>
  <si>
    <t>Підстава</t>
  </si>
  <si>
    <t>П Р О Т О К О Л    Ц І Н   №  25</t>
  </si>
  <si>
    <t>на монтажні роботи на внутрішніх газопроводах при новому будівництві</t>
  </si>
  <si>
    <t>з ПДВ</t>
  </si>
  <si>
    <t>Врізання штуцером під газом в діючі</t>
  </si>
  <si>
    <t xml:space="preserve">сталеві газопроводи низького тиску </t>
  </si>
  <si>
    <t xml:space="preserve">до 4,9 кПа із зниженням тиску </t>
  </si>
  <si>
    <t>(у точці приєднання)</t>
  </si>
  <si>
    <t>Ф до 70мм</t>
  </si>
  <si>
    <t>Пневматичне випробування газопроводів</t>
  </si>
  <si>
    <t>неоцинкованих труб Ф 15-40 мм</t>
  </si>
  <si>
    <t>Укладання сталевих водопровідних труб</t>
  </si>
  <si>
    <t xml:space="preserve">із гідравличним випробуванням </t>
  </si>
  <si>
    <t xml:space="preserve"> - Ф 75 мм</t>
  </si>
  <si>
    <t>Встановлення фланцевих вентилів, засу-</t>
  </si>
  <si>
    <t>прохідних на трубопроводах зі сталевих</t>
  </si>
  <si>
    <t>Встановлення квартирного газового</t>
  </si>
  <si>
    <t>Установлення водопідігрівників ємкісних</t>
  </si>
  <si>
    <t>місткістю до 1 куб.м.</t>
  </si>
  <si>
    <t>Те ж до 2 куб.м.</t>
  </si>
  <si>
    <t>Те ж до 4 куб.м.</t>
  </si>
  <si>
    <t>Те ж до 6 куб.м.</t>
  </si>
  <si>
    <t>Встановлення газових плит:</t>
  </si>
  <si>
    <t xml:space="preserve"> - побутова двохконфоркова</t>
  </si>
  <si>
    <t xml:space="preserve"> - побутова чотирьохконфоркова</t>
  </si>
  <si>
    <t>Встановлення водонагрівників:</t>
  </si>
  <si>
    <t xml:space="preserve"> - проточного</t>
  </si>
  <si>
    <t xml:space="preserve"> - ємкісного</t>
  </si>
  <si>
    <t>Встановлення фасонних частин:</t>
  </si>
  <si>
    <t>чавунних Ф 50-100 мм</t>
  </si>
  <si>
    <t>сталевих зварних Ф 100 мм</t>
  </si>
  <si>
    <t xml:space="preserve"> - Ф більше 40 мм</t>
  </si>
  <si>
    <t>Встановлення конвекторів</t>
  </si>
  <si>
    <t>100кВт</t>
  </si>
  <si>
    <t>Встановлення регулятора тиску газу</t>
  </si>
  <si>
    <t xml:space="preserve"> Ф 50 мм</t>
  </si>
  <si>
    <t xml:space="preserve"> Ф 100 мм</t>
  </si>
  <si>
    <t>Встановлення продувного пристрою</t>
  </si>
  <si>
    <t>та стовпів глибиною 0,7м</t>
  </si>
  <si>
    <t>100м3</t>
  </si>
  <si>
    <t>Монтаж металевих конструкцій</t>
  </si>
  <si>
    <t>дрібних вагою до 0,1 т</t>
  </si>
  <si>
    <t>Опори під трубопроводи</t>
  </si>
  <si>
    <t>Грунтування металевих поверхонь</t>
  </si>
  <si>
    <t>Фарбування металевих огрунтованих</t>
  </si>
  <si>
    <t>поверхонь</t>
  </si>
  <si>
    <t xml:space="preserve">Укладання сталевих водопровідних </t>
  </si>
  <si>
    <t>труб із пневматичним випробуванням</t>
  </si>
  <si>
    <t xml:space="preserve">П Р О Т О К О Л  № 27 </t>
  </si>
  <si>
    <t>Технічне обслуговування відключаючих пристроїв</t>
  </si>
  <si>
    <t>- кран (нормальні умови)</t>
  </si>
  <si>
    <t>до 50 мм</t>
  </si>
  <si>
    <t>51-86</t>
  </si>
  <si>
    <t>- кран (на висоті з приставної драбини)</t>
  </si>
  <si>
    <t>Пуск газу в газове обладнання житлового будинку</t>
  </si>
  <si>
    <t>до 5 приладів на стояку</t>
  </si>
  <si>
    <t>6-10</t>
  </si>
  <si>
    <t>11-15</t>
  </si>
  <si>
    <t>більш 15</t>
  </si>
  <si>
    <t>Відключення житлового будинку  від газопостачання</t>
  </si>
  <si>
    <t xml:space="preserve"> без заглушки</t>
  </si>
  <si>
    <t>1 відкл.</t>
  </si>
  <si>
    <t>з приставної драбини</t>
  </si>
  <si>
    <t>Технічне огляд наздемних ввідних газопроводів  та  відключаючих пристроїв</t>
  </si>
  <si>
    <t>1 буд.</t>
  </si>
  <si>
    <t xml:space="preserve">проточних </t>
  </si>
  <si>
    <t xml:space="preserve">ємкісних </t>
  </si>
  <si>
    <t xml:space="preserve"> кожні наступні 100 м</t>
  </si>
  <si>
    <t>1 опрес.</t>
  </si>
  <si>
    <t>20.03.2018р.</t>
  </si>
  <si>
    <t xml:space="preserve"> - засувка від Ф 151 мм до 300 мм</t>
  </si>
  <si>
    <t xml:space="preserve"> - засувка від Ф 301 мм до 500 мм</t>
  </si>
  <si>
    <t xml:space="preserve"> - засувка від Ф 501 мм до 700 мм</t>
  </si>
  <si>
    <t xml:space="preserve"> - провітрювання газового колодязя</t>
  </si>
  <si>
    <t>1 кол.</t>
  </si>
  <si>
    <t>газопровод середнього і високого тиску:</t>
  </si>
  <si>
    <t xml:space="preserve"> -колодязь з лінзовим компенсатором</t>
  </si>
  <si>
    <t xml:space="preserve">                                                           Ф 32 мм</t>
  </si>
  <si>
    <t xml:space="preserve">                                                           Ф 40 мм</t>
  </si>
  <si>
    <t xml:space="preserve">Запроваджується з 20.03.2018р.    </t>
  </si>
  <si>
    <t>Запроваджується з 20.03.2018р.</t>
  </si>
  <si>
    <t>01.05.2018р.</t>
  </si>
  <si>
    <t>П Р О Т О К О Л  № 14   (і)</t>
  </si>
  <si>
    <t>Планово- технічне обслуговування</t>
  </si>
  <si>
    <t>Опалювальна піч з автоматичним пристроєм</t>
  </si>
  <si>
    <t xml:space="preserve"> - те ж без автоматичного пристрою</t>
  </si>
  <si>
    <t>Кип"ятильник</t>
  </si>
  <si>
    <t>Пальник інфрочервоного випромінювання</t>
  </si>
  <si>
    <t xml:space="preserve"> - те ж без автоматики</t>
  </si>
  <si>
    <t>Котел типу КПГ-250 НГ</t>
  </si>
  <si>
    <t>Спецпальники</t>
  </si>
  <si>
    <t>Перевірка щільності внутрішньобудинкового газопроводу</t>
  </si>
  <si>
    <t>Опалювальна піч з автомат. пристроєм</t>
  </si>
  <si>
    <t>шт.</t>
  </si>
  <si>
    <t>П Р О Т О К О Л   №  15</t>
  </si>
  <si>
    <t>цін на відключення / підключення газових приладів та</t>
  </si>
  <si>
    <t xml:space="preserve"> припинення (обмеження), відновлення  газопостачання</t>
  </si>
  <si>
    <t>Запроваджується з  07.05.2019 р.</t>
  </si>
  <si>
    <t>Відключення газового прибору з опломбуванням</t>
  </si>
  <si>
    <t xml:space="preserve">Включення газового прибору </t>
  </si>
  <si>
    <t>Припинення (обмеження) газопостачання (побутові споживачі)</t>
  </si>
  <si>
    <t>Припинення (обмеження) газопостачання (споживачі, які не є побутові)</t>
  </si>
  <si>
    <t>Відновлення газопостачання</t>
  </si>
  <si>
    <t>та встановлення після повірки ( для населення та КПО за заявками )</t>
  </si>
  <si>
    <t xml:space="preserve">                 G 400 - G 600</t>
  </si>
  <si>
    <t xml:space="preserve">                 Курс-01  G16 - G100</t>
  </si>
  <si>
    <t xml:space="preserve">                 Курс-01   G160</t>
  </si>
  <si>
    <t xml:space="preserve">   Курс-01   G160 - G1000 </t>
  </si>
  <si>
    <t>Курс-01 до G100</t>
  </si>
  <si>
    <t>Курс-01 G160</t>
  </si>
  <si>
    <t>Курс-01 до G1000</t>
  </si>
  <si>
    <t>Норма</t>
  </si>
  <si>
    <t>витрат</t>
  </si>
  <si>
    <t>РГК G25-G65</t>
  </si>
  <si>
    <t>GMS G10-G40</t>
  </si>
  <si>
    <t>ЛГК G40-G65</t>
  </si>
  <si>
    <t>РГК G100-G160</t>
  </si>
  <si>
    <t>GMS G65-G160</t>
  </si>
  <si>
    <t>ЛГК G100-G160</t>
  </si>
  <si>
    <t>РГК G250-G400</t>
  </si>
  <si>
    <t>GMS G250</t>
  </si>
  <si>
    <t>ЛГК G250-G400</t>
  </si>
  <si>
    <t>РГК G650-G1000</t>
  </si>
  <si>
    <t>GMS G400-G1000</t>
  </si>
  <si>
    <t>ЛГК G650-G1000</t>
  </si>
  <si>
    <t>всього, в т.ч.</t>
  </si>
  <si>
    <t>Елемент живлення</t>
  </si>
  <si>
    <t>Трубка термоусадочна</t>
  </si>
  <si>
    <t>Протокол цін №6</t>
  </si>
  <si>
    <t>від 29.08.2018р.</t>
  </si>
  <si>
    <t>Запроваджується з 20.03.2018 р.</t>
  </si>
  <si>
    <t>Запроваджується з 17.05.2019 р.</t>
  </si>
  <si>
    <t>Послуга ОЦСМ</t>
  </si>
  <si>
    <t>Роботи з експертизи  газового лічильника</t>
  </si>
  <si>
    <t>Пломба</t>
  </si>
  <si>
    <t>Сейф-пакет</t>
  </si>
  <si>
    <t xml:space="preserve"> проведення експертизи та позачергової повірки побутових мембранних газових лічильників всіх типорозмірів </t>
  </si>
  <si>
    <t>Вартість матеріалів на проведення повірки</t>
  </si>
  <si>
    <t>Протокол цін №11</t>
  </si>
  <si>
    <t>ПДВ 20%</t>
  </si>
  <si>
    <t>Протокол цін №22 від 17.05.2019 р.</t>
  </si>
  <si>
    <t>29.08.2018 р.</t>
  </si>
  <si>
    <t>цін надання послуг (робіт) з технічного обслуговування   внутрішньо будинкових  газопроводів</t>
  </si>
  <si>
    <t xml:space="preserve">багатоквартирних будинків </t>
  </si>
  <si>
    <t xml:space="preserve">ПРОТОКОЛ  ЦІН  № 28 </t>
  </si>
  <si>
    <t xml:space="preserve">на обстеження вузлів обліку газу </t>
  </si>
  <si>
    <t>Обстеження  комерційного вузла обліку газу</t>
  </si>
  <si>
    <t>Первине обстеження і прийом а експлуатацію  комерційного вузла обліку газу</t>
  </si>
  <si>
    <t xml:space="preserve">Запроваджується з 11.06.2018 р.         </t>
  </si>
  <si>
    <t>І. Витрати на приймання в експлуатацію вузла обліку</t>
  </si>
  <si>
    <t xml:space="preserve">ІІ. Транспортні витрати на 1маш.-год. </t>
  </si>
  <si>
    <t>перебування в дорозі, год.</t>
  </si>
  <si>
    <t>2. Ціни застосовуються при наявності акту про неприйняття вузла</t>
  </si>
  <si>
    <t>обліку в експлуатацію з вини замовника.</t>
  </si>
  <si>
    <t>07.12.2018 р.</t>
  </si>
  <si>
    <t>П Р О Т О К О Л  № 14   (поб)</t>
  </si>
  <si>
    <t>цін на технічне обслуговування внутрішніх газових мереж та газового обладнання побутового споживача</t>
  </si>
  <si>
    <t>ТО газової плити (поверхні)</t>
  </si>
  <si>
    <t xml:space="preserve">ТО газової колонки </t>
  </si>
  <si>
    <t>ТО опалювального приладу</t>
  </si>
  <si>
    <t>ТО двоконтурного газового приладу</t>
  </si>
  <si>
    <t>ТО ввідного газопроводу</t>
  </si>
  <si>
    <t>ТО внутрішньобудинкового газопроводу</t>
  </si>
  <si>
    <t>Позачергова повірка протокол цін №11 від 29.08.2018 р.</t>
  </si>
  <si>
    <t>з.п.</t>
  </si>
  <si>
    <t>Запроваджується з  01.07. 2019 р.</t>
  </si>
  <si>
    <t>Ціни на виконання інших робіт</t>
  </si>
  <si>
    <t>Виконання робіт з монтажу та программуванню модему   на базі побутових лічильників газу</t>
  </si>
  <si>
    <t>*1. Транспортні витрати розраховуються виходячи з фактичного часу</t>
  </si>
  <si>
    <t>Вартості повторного виїзду на підприємства для приймання в експлуатацію вузлів обліку природного газу (за заявками)*:</t>
  </si>
  <si>
    <t>Виконання робіт з повірки комплексів вимірювально-керуючих та термоперетворювачей опору</t>
  </si>
  <si>
    <t>Програмування радіомодулів для відкритих каналів звязку</t>
  </si>
  <si>
    <t>Запроваджується з 20.03.2018</t>
  </si>
  <si>
    <t>До відома населення  Одеської області</t>
  </si>
  <si>
    <t xml:space="preserve">     У відповідності до вимог чиного законодавства АТ "Одесагаз"  за зверненням споживачів надає послуги з іншої діяльності, а саме:</t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</si>
  <si>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встановлення газового обладнання(монтаж/демонтаж)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</si>
  <si>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встановлення/заміна лічильників газу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</si>
  <si>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будівельно-монтажні роботи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</si>
  <si>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профілактичного обслуговування газопроводів та споруд на них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</si>
  <si>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повірку,ремонт, експертизу лічильників газу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</si>
  <si>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ремонт газового обладнання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</si>
  <si>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технічного  обслуговування газорегуляторних пунктів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</si>
  <si>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технічного  обслуговування газового обладнання КБО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</si>
  <si>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надання технічних умов, узгодження проектів газопостачання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</si>
  <si>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перевірку якості захисного покриття трубопроводів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</si>
  <si>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техніичного обслуговування газопроводів та газового обладнання богатоквартирних будинків</t>
    </r>
  </si>
  <si>
    <t xml:space="preserve">°припинення(обмеження) та відновлення газопостачання  </t>
  </si>
</sst>
</file>

<file path=xl/styles.xml><?xml version="1.0" encoding="utf-8"?>
<styleSheet xmlns="http://schemas.openxmlformats.org/spreadsheetml/2006/main">
  <numFmts count="3">
    <numFmt numFmtId="6" formatCode="#,##0&quot;р.&quot;;[Red]\-#,##0&quot;р.&quot;"/>
    <numFmt numFmtId="164" formatCode="d/m;@"/>
    <numFmt numFmtId="165" formatCode="0.000"/>
  </numFmts>
  <fonts count="3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1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color indexed="10"/>
      <name val="Arial Cyr"/>
      <charset val="204"/>
    </font>
    <font>
      <b/>
      <i/>
      <sz val="11"/>
      <name val="Arial Cyr"/>
      <charset val="204"/>
    </font>
    <font>
      <u/>
      <sz val="10"/>
      <name val="Arial Cyr"/>
      <charset val="204"/>
    </font>
    <font>
      <sz val="11"/>
      <name val="Arial Cyr"/>
      <charset val="204"/>
    </font>
    <font>
      <vertAlign val="superscript"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u/>
      <sz val="11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  <font>
      <u/>
      <sz val="10"/>
      <name val="Arial Cyr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i/>
      <u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Arial Cyr"/>
      <charset val="204"/>
    </font>
    <font>
      <b/>
      <i/>
      <sz val="12"/>
      <name val="Arial Cyr"/>
      <charset val="204"/>
    </font>
    <font>
      <i/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1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2" fontId="1" fillId="0" borderId="10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Continuous"/>
    </xf>
    <xf numFmtId="0" fontId="0" fillId="0" borderId="10" xfId="0" applyBorder="1"/>
    <xf numFmtId="0" fontId="0" fillId="0" borderId="13" xfId="0" applyBorder="1" applyAlignment="1">
      <alignment horizontal="centerContinuous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14" xfId="0" applyBorder="1"/>
    <xf numFmtId="0" fontId="0" fillId="0" borderId="10" xfId="0" applyFill="1" applyBorder="1"/>
    <xf numFmtId="0" fontId="0" fillId="0" borderId="15" xfId="0" applyBorder="1" applyAlignment="1">
      <alignment horizontal="centerContinuous"/>
    </xf>
    <xf numFmtId="0" fontId="0" fillId="0" borderId="16" xfId="0" applyFill="1" applyBorder="1"/>
    <xf numFmtId="2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" fillId="0" borderId="0" xfId="0" quotePrefix="1" applyFont="1" applyAlignment="1">
      <alignment horizontal="centerContinuous"/>
    </xf>
    <xf numFmtId="6" fontId="0" fillId="0" borderId="0" xfId="0" applyNumberFormat="1"/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2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centerContinuous"/>
    </xf>
    <xf numFmtId="2" fontId="1" fillId="0" borderId="10" xfId="0" applyNumberFormat="1" applyFont="1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Continuous"/>
    </xf>
    <xf numFmtId="2" fontId="1" fillId="0" borderId="23" xfId="0" applyNumberFormat="1" applyFont="1" applyBorder="1"/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centerContinuous"/>
    </xf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3" xfId="0" applyFill="1" applyBorder="1" applyAlignment="1">
      <alignment horizontal="centerContinuous"/>
    </xf>
    <xf numFmtId="2" fontId="1" fillId="0" borderId="10" xfId="0" applyNumberFormat="1" applyFont="1" applyFill="1" applyBorder="1"/>
    <xf numFmtId="0" fontId="0" fillId="0" borderId="13" xfId="0" applyFill="1" applyBorder="1"/>
    <xf numFmtId="0" fontId="0" fillId="0" borderId="13" xfId="0" quotePrefix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0" fontId="5" fillId="0" borderId="0" xfId="0" applyFont="1" applyFill="1"/>
    <xf numFmtId="0" fontId="0" fillId="0" borderId="24" xfId="0" applyBorder="1" applyAlignment="1">
      <alignment horizontal="center"/>
    </xf>
    <xf numFmtId="49" fontId="0" fillId="0" borderId="15" xfId="0" applyNumberFormat="1" applyBorder="1" applyAlignment="1">
      <alignment horizontal="left"/>
    </xf>
    <xf numFmtId="0" fontId="0" fillId="0" borderId="16" xfId="0" applyBorder="1" applyAlignment="1">
      <alignment horizontal="centerContinuous"/>
    </xf>
    <xf numFmtId="2" fontId="1" fillId="0" borderId="16" xfId="0" applyNumberFormat="1" applyFont="1" applyBorder="1"/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2" fillId="0" borderId="0" xfId="0" applyFont="1"/>
    <xf numFmtId="0" fontId="8" fillId="0" borderId="0" xfId="0" applyFont="1" applyFill="1"/>
    <xf numFmtId="49" fontId="0" fillId="0" borderId="0" xfId="0" applyNumberFormat="1" applyAlignment="1"/>
    <xf numFmtId="0" fontId="0" fillId="0" borderId="26" xfId="0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0" fillId="0" borderId="28" xfId="0" applyBorder="1"/>
    <xf numFmtId="0" fontId="1" fillId="0" borderId="28" xfId="0" applyFont="1" applyBorder="1" applyAlignment="1">
      <alignment horizontal="centerContinuous"/>
    </xf>
    <xf numFmtId="0" fontId="0" fillId="0" borderId="27" xfId="0" applyBorder="1"/>
    <xf numFmtId="0" fontId="9" fillId="0" borderId="27" xfId="0" applyFont="1" applyBorder="1"/>
    <xf numFmtId="0" fontId="0" fillId="0" borderId="27" xfId="0" quotePrefix="1" applyBorder="1" applyAlignment="1">
      <alignment horizontal="left"/>
    </xf>
    <xf numFmtId="2" fontId="1" fillId="0" borderId="27" xfId="0" applyNumberFormat="1" applyFont="1" applyBorder="1"/>
    <xf numFmtId="2" fontId="0" fillId="0" borderId="27" xfId="0" applyNumberFormat="1" applyBorder="1"/>
    <xf numFmtId="0" fontId="0" fillId="0" borderId="27" xfId="0" applyFill="1" applyBorder="1"/>
    <xf numFmtId="2" fontId="1" fillId="0" borderId="27" xfId="0" applyNumberFormat="1" applyFont="1" applyFill="1" applyBorder="1"/>
    <xf numFmtId="2" fontId="0" fillId="0" borderId="27" xfId="0" applyNumberFormat="1" applyFill="1" applyBorder="1"/>
    <xf numFmtId="0" fontId="9" fillId="0" borderId="27" xfId="0" quotePrefix="1" applyFont="1" applyFill="1" applyBorder="1" applyAlignment="1">
      <alignment horizontal="left"/>
    </xf>
    <xf numFmtId="0" fontId="9" fillId="0" borderId="27" xfId="0" applyFont="1" applyFill="1" applyBorder="1"/>
    <xf numFmtId="0" fontId="0" fillId="0" borderId="27" xfId="0" quotePrefix="1" applyFill="1" applyBorder="1" applyAlignment="1">
      <alignment horizontal="left"/>
    </xf>
    <xf numFmtId="2" fontId="0" fillId="0" borderId="28" xfId="0" applyNumberFormat="1" applyBorder="1"/>
    <xf numFmtId="2" fontId="0" fillId="0" borderId="0" xfId="0" applyNumberFormat="1" applyBorder="1"/>
    <xf numFmtId="0" fontId="2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>
      <alignment horizontal="centerContinuous"/>
    </xf>
    <xf numFmtId="0" fontId="0" fillId="0" borderId="0" xfId="0" applyFont="1"/>
    <xf numFmtId="0" fontId="0" fillId="0" borderId="29" xfId="0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left"/>
    </xf>
    <xf numFmtId="2" fontId="0" fillId="0" borderId="12" xfId="0" applyNumberFormat="1" applyFont="1" applyBorder="1" applyAlignment="1">
      <alignment horizontal="centerContinuous"/>
    </xf>
    <xf numFmtId="0" fontId="0" fillId="0" borderId="11" xfId="0" applyBorder="1" applyAlignment="1">
      <alignment horizontal="center"/>
    </xf>
    <xf numFmtId="2" fontId="0" fillId="0" borderId="10" xfId="0" applyNumberFormat="1" applyFont="1" applyBorder="1" applyAlignment="1">
      <alignment horizontal="centerContinuous"/>
    </xf>
    <xf numFmtId="2" fontId="0" fillId="0" borderId="10" xfId="0" applyNumberFormat="1" applyBorder="1" applyAlignment="1">
      <alignment horizontal="center"/>
    </xf>
    <xf numFmtId="0" fontId="0" fillId="0" borderId="13" xfId="0" quotePrefix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2" fontId="0" fillId="0" borderId="13" xfId="0" applyNumberFormat="1" applyBorder="1" applyAlignment="1">
      <alignment horizontal="center"/>
    </xf>
    <xf numFmtId="0" fontId="0" fillId="0" borderId="15" xfId="0" applyBorder="1"/>
    <xf numFmtId="0" fontId="0" fillId="0" borderId="16" xfId="0" applyFont="1" applyBorder="1"/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4" fillId="0" borderId="36" xfId="0" applyFont="1" applyBorder="1"/>
    <xf numFmtId="0" fontId="0" fillId="0" borderId="26" xfId="0" applyBorder="1" applyAlignment="1">
      <alignment horizontal="center"/>
    </xf>
    <xf numFmtId="0" fontId="10" fillId="0" borderId="26" xfId="0" applyFont="1" applyBorder="1" applyAlignment="1">
      <alignment horizontal="centerContinuous"/>
    </xf>
    <xf numFmtId="0" fontId="14" fillId="0" borderId="37" xfId="0" applyFont="1" applyBorder="1" applyAlignment="1">
      <alignment horizontal="centerContinuous"/>
    </xf>
    <xf numFmtId="0" fontId="0" fillId="0" borderId="27" xfId="0" applyBorder="1" applyAlignment="1">
      <alignment horizontal="center"/>
    </xf>
    <xf numFmtId="0" fontId="10" fillId="0" borderId="27" xfId="0" applyFont="1" applyBorder="1" applyAlignment="1">
      <alignment horizontal="centerContinuous"/>
    </xf>
    <xf numFmtId="0" fontId="10" fillId="0" borderId="27" xfId="0" applyFon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0" fontId="14" fillId="0" borderId="38" xfId="0" applyFont="1" applyBorder="1"/>
    <xf numFmtId="0" fontId="0" fillId="0" borderId="28" xfId="0" applyBorder="1" applyAlignment="1">
      <alignment horizontal="center"/>
    </xf>
    <xf numFmtId="0" fontId="10" fillId="0" borderId="28" xfId="0" applyFont="1" applyBorder="1" applyAlignment="1">
      <alignment horizontal="centerContinuous"/>
    </xf>
    <xf numFmtId="0" fontId="14" fillId="0" borderId="37" xfId="0" applyFont="1" applyBorder="1"/>
    <xf numFmtId="0" fontId="14" fillId="0" borderId="27" xfId="0" quotePrefix="1" applyFont="1" applyBorder="1" applyAlignment="1">
      <alignment horizontal="left"/>
    </xf>
    <xf numFmtId="0" fontId="14" fillId="0" borderId="26" xfId="0" quotePrefix="1" applyFont="1" applyBorder="1" applyAlignment="1">
      <alignment horizontal="left"/>
    </xf>
    <xf numFmtId="0" fontId="14" fillId="0" borderId="37" xfId="0" quotePrefix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164" fontId="14" fillId="0" borderId="37" xfId="0" applyNumberFormat="1" applyFont="1" applyBorder="1" applyAlignment="1">
      <alignment horizontal="left"/>
    </xf>
    <xf numFmtId="0" fontId="0" fillId="0" borderId="27" xfId="0" applyBorder="1" applyAlignment="1">
      <alignment horizontal="left"/>
    </xf>
    <xf numFmtId="164" fontId="14" fillId="0" borderId="38" xfId="0" applyNumberFormat="1" applyFont="1" applyBorder="1" applyAlignment="1">
      <alignment horizontal="left"/>
    </xf>
    <xf numFmtId="0" fontId="14" fillId="0" borderId="2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left"/>
    </xf>
    <xf numFmtId="2" fontId="2" fillId="0" borderId="0" xfId="0" applyNumberFormat="1" applyFont="1" applyBorder="1"/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Continuous"/>
    </xf>
    <xf numFmtId="0" fontId="16" fillId="0" borderId="27" xfId="0" applyFont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27" xfId="0" applyFont="1" applyBorder="1"/>
    <xf numFmtId="0" fontId="16" fillId="0" borderId="37" xfId="0" applyFont="1" applyBorder="1"/>
    <xf numFmtId="0" fontId="16" fillId="0" borderId="27" xfId="0" applyFont="1" applyFill="1" applyBorder="1" applyAlignment="1">
      <alignment horizontal="center"/>
    </xf>
    <xf numFmtId="0" fontId="16" fillId="0" borderId="26" xfId="0" quotePrefix="1" applyFont="1" applyFill="1" applyBorder="1" applyAlignment="1">
      <alignment horizontal="left"/>
    </xf>
    <xf numFmtId="2" fontId="18" fillId="0" borderId="27" xfId="0" applyNumberFormat="1" applyFont="1" applyFill="1" applyBorder="1"/>
    <xf numFmtId="2" fontId="18" fillId="0" borderId="37" xfId="0" applyNumberFormat="1" applyFont="1" applyFill="1" applyBorder="1"/>
    <xf numFmtId="0" fontId="16" fillId="0" borderId="0" xfId="0" applyFont="1" applyFill="1"/>
    <xf numFmtId="0" fontId="16" fillId="0" borderId="27" xfId="0" applyFont="1" applyFill="1" applyBorder="1"/>
    <xf numFmtId="2" fontId="16" fillId="0" borderId="27" xfId="0" applyNumberFormat="1" applyFont="1" applyFill="1" applyBorder="1"/>
    <xf numFmtId="0" fontId="16" fillId="0" borderId="37" xfId="0" applyFont="1" applyFill="1" applyBorder="1"/>
    <xf numFmtId="2" fontId="16" fillId="0" borderId="37" xfId="0" applyNumberFormat="1" applyFont="1" applyFill="1" applyBorder="1"/>
    <xf numFmtId="0" fontId="16" fillId="0" borderId="27" xfId="0" quotePrefix="1" applyFont="1" applyFill="1" applyBorder="1" applyAlignment="1">
      <alignment horizontal="left"/>
    </xf>
    <xf numFmtId="0" fontId="16" fillId="0" borderId="27" xfId="0" applyFont="1" applyFill="1" applyBorder="1" applyAlignment="1">
      <alignment horizontal="left"/>
    </xf>
    <xf numFmtId="2" fontId="1" fillId="0" borderId="37" xfId="0" applyNumberFormat="1" applyFont="1" applyFill="1" applyBorder="1"/>
    <xf numFmtId="0" fontId="16" fillId="0" borderId="27" xfId="0" quotePrefix="1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8" fillId="0" borderId="27" xfId="0" applyNumberFormat="1" applyFont="1" applyBorder="1"/>
    <xf numFmtId="2" fontId="1" fillId="0" borderId="37" xfId="0" applyNumberFormat="1" applyFont="1" applyBorder="1"/>
    <xf numFmtId="2" fontId="18" fillId="0" borderId="37" xfId="0" applyNumberFormat="1" applyFont="1" applyBorder="1"/>
    <xf numFmtId="0" fontId="16" fillId="0" borderId="27" xfId="0" applyFont="1" applyBorder="1" applyAlignment="1">
      <alignment horizontal="right"/>
    </xf>
    <xf numFmtId="2" fontId="5" fillId="0" borderId="27" xfId="0" applyNumberFormat="1" applyFont="1" applyBorder="1"/>
    <xf numFmtId="2" fontId="5" fillId="0" borderId="37" xfId="0" applyNumberFormat="1" applyFont="1" applyBorder="1"/>
    <xf numFmtId="0" fontId="16" fillId="0" borderId="28" xfId="0" applyFont="1" applyBorder="1"/>
    <xf numFmtId="0" fontId="16" fillId="0" borderId="38" xfId="0" applyFont="1" applyBorder="1"/>
    <xf numFmtId="0" fontId="10" fillId="0" borderId="0" xfId="0" applyFont="1" applyAlignment="1">
      <alignment horizontal="centerContinuous"/>
    </xf>
    <xf numFmtId="2" fontId="0" fillId="0" borderId="0" xfId="0" applyNumberFormat="1"/>
    <xf numFmtId="0" fontId="0" fillId="0" borderId="2" xfId="0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0" fillId="0" borderId="30" xfId="0" applyBorder="1" applyAlignment="1">
      <alignment horizontal="centerContinuous"/>
    </xf>
    <xf numFmtId="0" fontId="0" fillId="0" borderId="4" xfId="0" quotePrefix="1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10" xfId="0" applyFont="1" applyBorder="1"/>
    <xf numFmtId="0" fontId="0" fillId="0" borderId="41" xfId="0" applyBorder="1"/>
    <xf numFmtId="0" fontId="0" fillId="0" borderId="42" xfId="0" applyBorder="1"/>
    <xf numFmtId="0" fontId="1" fillId="0" borderId="0" xfId="0" applyFont="1"/>
    <xf numFmtId="6" fontId="1" fillId="0" borderId="0" xfId="0" applyNumberFormat="1" applyFont="1"/>
    <xf numFmtId="0" fontId="0" fillId="0" borderId="26" xfId="0" applyBorder="1"/>
    <xf numFmtId="0" fontId="0" fillId="0" borderId="43" xfId="0" applyBorder="1"/>
    <xf numFmtId="0" fontId="0" fillId="0" borderId="26" xfId="0" applyFont="1" applyBorder="1" applyAlignment="1">
      <alignment horizontal="centerContinuous"/>
    </xf>
    <xf numFmtId="0" fontId="0" fillId="0" borderId="43" xfId="0" applyFont="1" applyBorder="1"/>
    <xf numFmtId="0" fontId="0" fillId="0" borderId="27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9" fontId="0" fillId="0" borderId="0" xfId="0" applyNumberFormat="1" applyFont="1" applyBorder="1" applyAlignment="1">
      <alignment horizontal="centerContinuous"/>
    </xf>
    <xf numFmtId="0" fontId="0" fillId="0" borderId="35" xfId="0" applyBorder="1"/>
    <xf numFmtId="0" fontId="0" fillId="0" borderId="28" xfId="0" applyFont="1" applyBorder="1" applyAlignment="1">
      <alignment horizontal="centerContinuous"/>
    </xf>
    <xf numFmtId="0" fontId="0" fillId="0" borderId="35" xfId="0" applyFont="1" applyBorder="1"/>
    <xf numFmtId="0" fontId="0" fillId="0" borderId="0" xfId="0" applyFont="1" applyBorder="1"/>
    <xf numFmtId="0" fontId="0" fillId="0" borderId="27" xfId="0" applyFont="1" applyBorder="1"/>
    <xf numFmtId="2" fontId="0" fillId="0" borderId="27" xfId="0" applyNumberFormat="1" applyFont="1" applyBorder="1"/>
    <xf numFmtId="2" fontId="0" fillId="0" borderId="0" xfId="0" applyNumberFormat="1" applyFont="1" applyBorder="1"/>
    <xf numFmtId="0" fontId="0" fillId="0" borderId="0" xfId="0" applyFill="1" applyBorder="1"/>
    <xf numFmtId="0" fontId="0" fillId="0" borderId="28" xfId="0" applyFont="1" applyBorder="1"/>
    <xf numFmtId="0" fontId="14" fillId="0" borderId="26" xfId="0" applyFont="1" applyBorder="1"/>
    <xf numFmtId="0" fontId="14" fillId="0" borderId="27" xfId="0" applyFont="1" applyBorder="1" applyAlignment="1">
      <alignment horizontal="centerContinuous"/>
    </xf>
    <xf numFmtId="0" fontId="14" fillId="0" borderId="27" xfId="0" applyFont="1" applyBorder="1"/>
    <xf numFmtId="0" fontId="14" fillId="0" borderId="28" xfId="0" applyFont="1" applyBorder="1"/>
    <xf numFmtId="2" fontId="2" fillId="0" borderId="27" xfId="0" applyNumberFormat="1" applyFont="1" applyBorder="1"/>
    <xf numFmtId="0" fontId="10" fillId="0" borderId="36" xfId="0" applyFont="1" applyBorder="1" applyAlignment="1">
      <alignment horizontal="center"/>
    </xf>
    <xf numFmtId="0" fontId="0" fillId="0" borderId="36" xfId="0" applyBorder="1" applyAlignment="1">
      <alignment horizontal="centerContinuous"/>
    </xf>
    <xf numFmtId="0" fontId="14" fillId="0" borderId="27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0" fillId="0" borderId="37" xfId="0" applyBorder="1" applyAlignment="1">
      <alignment horizontal="centerContinuous"/>
    </xf>
    <xf numFmtId="9" fontId="0" fillId="0" borderId="37" xfId="0" applyNumberForma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0" fillId="0" borderId="38" xfId="0" applyBorder="1"/>
    <xf numFmtId="2" fontId="10" fillId="0" borderId="27" xfId="0" applyNumberFormat="1" applyFont="1" applyBorder="1" applyAlignment="1">
      <alignment horizontal="center"/>
    </xf>
    <xf numFmtId="0" fontId="14" fillId="0" borderId="27" xfId="0" quotePrefix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0" fontId="10" fillId="0" borderId="0" xfId="0" applyFont="1" applyAlignment="1"/>
    <xf numFmtId="0" fontId="14" fillId="0" borderId="0" xfId="0" quotePrefix="1" applyFont="1" applyAlignment="1">
      <alignment horizontal="centerContinuous"/>
    </xf>
    <xf numFmtId="0" fontId="19" fillId="0" borderId="35" xfId="0" applyFont="1" applyBorder="1"/>
    <xf numFmtId="0" fontId="19" fillId="0" borderId="0" xfId="0" applyFont="1"/>
    <xf numFmtId="0" fontId="19" fillId="0" borderId="26" xfId="0" applyFont="1" applyBorder="1"/>
    <xf numFmtId="0" fontId="19" fillId="0" borderId="27" xfId="0" applyFont="1" applyBorder="1" applyAlignment="1">
      <alignment horizontal="center"/>
    </xf>
    <xf numFmtId="0" fontId="19" fillId="0" borderId="27" xfId="0" applyFont="1" applyBorder="1"/>
    <xf numFmtId="0" fontId="19" fillId="0" borderId="28" xfId="0" applyFont="1" applyBorder="1"/>
    <xf numFmtId="0" fontId="19" fillId="0" borderId="27" xfId="0" applyFont="1" applyFill="1" applyBorder="1"/>
    <xf numFmtId="0" fontId="19" fillId="0" borderId="27" xfId="0" applyFont="1" applyFill="1" applyBorder="1" applyAlignment="1">
      <alignment horizontal="center"/>
    </xf>
    <xf numFmtId="0" fontId="19" fillId="0" borderId="0" xfId="0" applyFont="1" applyFill="1"/>
    <xf numFmtId="0" fontId="14" fillId="0" borderId="0" xfId="0" applyFont="1" applyFill="1"/>
    <xf numFmtId="0" fontId="19" fillId="0" borderId="27" xfId="0" quotePrefix="1" applyFont="1" applyFill="1" applyBorder="1" applyAlignment="1">
      <alignment horizontal="left"/>
    </xf>
    <xf numFmtId="0" fontId="19" fillId="0" borderId="27" xfId="0" quotePrefix="1" applyFont="1" applyBorder="1" applyAlignment="1">
      <alignment horizontal="left"/>
    </xf>
    <xf numFmtId="0" fontId="19" fillId="0" borderId="27" xfId="0" applyFont="1" applyBorder="1" applyAlignment="1">
      <alignment horizontal="left"/>
    </xf>
    <xf numFmtId="0" fontId="0" fillId="0" borderId="27" xfId="0" quotePrefix="1" applyBorder="1" applyAlignment="1">
      <alignment horizontal="centerContinuous"/>
    </xf>
    <xf numFmtId="0" fontId="22" fillId="0" borderId="27" xfId="0" applyFont="1" applyBorder="1"/>
    <xf numFmtId="0" fontId="22" fillId="0" borderId="27" xfId="0" applyFont="1" applyBorder="1" applyAlignment="1">
      <alignment horizontal="centerContinuous"/>
    </xf>
    <xf numFmtId="0" fontId="0" fillId="0" borderId="27" xfId="0" applyFill="1" applyBorder="1" applyAlignment="1">
      <alignment horizontal="centerContinuous"/>
    </xf>
    <xf numFmtId="2" fontId="0" fillId="0" borderId="27" xfId="0" applyNumberFormat="1" applyFont="1" applyFill="1" applyBorder="1"/>
    <xf numFmtId="0" fontId="0" fillId="0" borderId="28" xfId="0" applyBorder="1" applyAlignment="1">
      <alignment horizontal="centerContinuous"/>
    </xf>
    <xf numFmtId="2" fontId="0" fillId="0" borderId="28" xfId="0" applyNumberFormat="1" applyFont="1" applyBorder="1"/>
    <xf numFmtId="2" fontId="0" fillId="0" borderId="0" xfId="0" quotePrefix="1" applyNumberFormat="1" applyAlignment="1">
      <alignment horizontal="left"/>
    </xf>
    <xf numFmtId="0" fontId="0" fillId="0" borderId="47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3" xfId="0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6" xfId="0" applyBorder="1"/>
    <xf numFmtId="0" fontId="8" fillId="0" borderId="0" xfId="0" applyFont="1" applyAlignment="1">
      <alignment horizontal="centerContinuous"/>
    </xf>
    <xf numFmtId="0" fontId="3" fillId="0" borderId="0" xfId="0" applyFont="1"/>
    <xf numFmtId="0" fontId="0" fillId="0" borderId="9" xfId="0" applyBorder="1"/>
    <xf numFmtId="2" fontId="1" fillId="0" borderId="0" xfId="0" applyNumberFormat="1" applyFont="1" applyBorder="1" applyAlignment="1">
      <alignment horizontal="centerContinuous"/>
    </xf>
    <xf numFmtId="0" fontId="0" fillId="0" borderId="4" xfId="0" quotePrefix="1" applyBorder="1" applyAlignment="1">
      <alignment horizontal="center"/>
    </xf>
    <xf numFmtId="0" fontId="0" fillId="0" borderId="41" xfId="0" applyBorder="1" applyAlignment="1">
      <alignment horizontal="centerContinuous"/>
    </xf>
    <xf numFmtId="0" fontId="0" fillId="0" borderId="41" xfId="0" applyBorder="1" applyAlignment="1">
      <alignment horizontal="center"/>
    </xf>
    <xf numFmtId="0" fontId="2" fillId="0" borderId="26" xfId="0" applyFont="1" applyBorder="1" applyAlignment="1"/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14" fillId="0" borderId="26" xfId="0" applyFont="1" applyBorder="1" applyAlignment="1">
      <alignment horizontal="left"/>
    </xf>
    <xf numFmtId="0" fontId="2" fillId="0" borderId="26" xfId="0" applyFont="1" applyBorder="1"/>
    <xf numFmtId="0" fontId="2" fillId="0" borderId="36" xfId="0" applyFont="1" applyBorder="1"/>
    <xf numFmtId="2" fontId="14" fillId="0" borderId="27" xfId="0" applyNumberFormat="1" applyFont="1" applyBorder="1"/>
    <xf numFmtId="0" fontId="23" fillId="0" borderId="27" xfId="0" applyFont="1" applyBorder="1"/>
    <xf numFmtId="0" fontId="10" fillId="0" borderId="27" xfId="0" applyFont="1" applyBorder="1" applyAlignment="1">
      <alignment horizontal="left"/>
    </xf>
    <xf numFmtId="0" fontId="10" fillId="0" borderId="28" xfId="0" applyFont="1" applyBorder="1"/>
    <xf numFmtId="2" fontId="2" fillId="0" borderId="28" xfId="0" applyNumberFormat="1" applyFont="1" applyBorder="1"/>
    <xf numFmtId="0" fontId="0" fillId="0" borderId="4" xfId="0" applyFill="1" applyBorder="1" applyAlignment="1">
      <alignment horizontal="center"/>
    </xf>
    <xf numFmtId="0" fontId="0" fillId="0" borderId="51" xfId="0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Continuous"/>
    </xf>
    <xf numFmtId="0" fontId="24" fillId="0" borderId="0" xfId="0" applyFont="1" applyBorder="1"/>
    <xf numFmtId="0" fontId="24" fillId="0" borderId="0" xfId="0" applyFont="1" applyBorder="1" applyAlignment="1">
      <alignment horizontal="left"/>
    </xf>
    <xf numFmtId="0" fontId="0" fillId="0" borderId="34" xfId="0" applyBorder="1" applyAlignment="1">
      <alignment horizontal="left"/>
    </xf>
    <xf numFmtId="2" fontId="1" fillId="0" borderId="34" xfId="0" applyNumberFormat="1" applyFont="1" applyBorder="1" applyAlignment="1">
      <alignment horizontal="centerContinuous"/>
    </xf>
    <xf numFmtId="2" fontId="1" fillId="0" borderId="4" xfId="0" applyNumberFormat="1" applyFont="1" applyBorder="1" applyAlignment="1">
      <alignment horizontal="centerContinuous"/>
    </xf>
    <xf numFmtId="0" fontId="0" fillId="0" borderId="35" xfId="0" applyBorder="1" applyAlignment="1">
      <alignment horizontal="center"/>
    </xf>
    <xf numFmtId="0" fontId="25" fillId="0" borderId="52" xfId="0" applyFont="1" applyBorder="1"/>
    <xf numFmtId="0" fontId="0" fillId="0" borderId="52" xfId="0" applyBorder="1" applyAlignment="1">
      <alignment horizontal="center"/>
    </xf>
    <xf numFmtId="0" fontId="0" fillId="0" borderId="27" xfId="0" applyBorder="1" applyAlignment="1">
      <alignment horizontal="center" vertical="justify"/>
    </xf>
    <xf numFmtId="0" fontId="0" fillId="0" borderId="52" xfId="0" applyBorder="1" applyAlignment="1">
      <alignment horizontal="left" vertical="center" wrapText="1"/>
    </xf>
    <xf numFmtId="165" fontId="0" fillId="0" borderId="52" xfId="0" applyNumberFormat="1" applyBorder="1"/>
    <xf numFmtId="0" fontId="0" fillId="0" borderId="52" xfId="0" applyBorder="1"/>
    <xf numFmtId="2" fontId="0" fillId="0" borderId="52" xfId="0" applyNumberFormat="1" applyBorder="1"/>
    <xf numFmtId="2" fontId="1" fillId="0" borderId="52" xfId="0" applyNumberFormat="1" applyFont="1" applyBorder="1"/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center" vertical="justify"/>
    </xf>
    <xf numFmtId="0" fontId="0" fillId="0" borderId="53" xfId="0" applyBorder="1" applyAlignment="1">
      <alignment horizontal="left" vertical="center" wrapText="1"/>
    </xf>
    <xf numFmtId="165" fontId="0" fillId="0" borderId="53" xfId="0" applyNumberFormat="1" applyBorder="1"/>
    <xf numFmtId="0" fontId="0" fillId="0" borderId="53" xfId="0" applyBorder="1"/>
    <xf numFmtId="2" fontId="0" fillId="0" borderId="53" xfId="0" applyNumberFormat="1" applyBorder="1"/>
    <xf numFmtId="2" fontId="1" fillId="0" borderId="53" xfId="0" applyNumberFormat="1" applyFont="1" applyBorder="1"/>
    <xf numFmtId="0" fontId="8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 wrapText="1"/>
    </xf>
    <xf numFmtId="0" fontId="1" fillId="0" borderId="0" xfId="0" applyFont="1" applyBorder="1" applyAlignment="1">
      <alignment horizontal="left"/>
    </xf>
    <xf numFmtId="0" fontId="0" fillId="0" borderId="21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9" xfId="0" applyBorder="1" applyAlignment="1">
      <alignment horizontal="left"/>
    </xf>
    <xf numFmtId="2" fontId="1" fillId="0" borderId="12" xfId="0" applyNumberFormat="1" applyFont="1" applyBorder="1" applyAlignment="1">
      <alignment horizontal="centerContinuous"/>
    </xf>
    <xf numFmtId="0" fontId="0" fillId="0" borderId="10" xfId="0" applyBorder="1" applyAlignment="1">
      <alignment horizontal="right"/>
    </xf>
    <xf numFmtId="0" fontId="26" fillId="0" borderId="0" xfId="0" applyFont="1" applyBorder="1"/>
    <xf numFmtId="2" fontId="1" fillId="0" borderId="10" xfId="0" applyNumberFormat="1" applyFont="1" applyBorder="1" applyAlignment="1">
      <alignment horizontal="centerContinuous"/>
    </xf>
    <xf numFmtId="49" fontId="0" fillId="0" borderId="10" xfId="0" applyNumberFormat="1" applyBorder="1" applyAlignment="1">
      <alignment horizontal="center"/>
    </xf>
    <xf numFmtId="2" fontId="0" fillId="0" borderId="10" xfId="0" applyNumberFormat="1" applyBorder="1"/>
    <xf numFmtId="0" fontId="26" fillId="0" borderId="0" xfId="0" applyFont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6" fillId="0" borderId="10" xfId="0" applyFont="1" applyBorder="1"/>
    <xf numFmtId="0" fontId="26" fillId="0" borderId="16" xfId="0" applyFont="1" applyBorder="1"/>
    <xf numFmtId="0" fontId="26" fillId="0" borderId="34" xfId="0" applyFont="1" applyBorder="1" applyAlignment="1">
      <alignment horizontal="left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6" xfId="0" applyNumberFormat="1" applyBorder="1"/>
    <xf numFmtId="2" fontId="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27" fillId="0" borderId="0" xfId="0" applyFont="1"/>
    <xf numFmtId="0" fontId="0" fillId="0" borderId="14" xfId="0" quotePrefix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4" fillId="0" borderId="34" xfId="0" applyFont="1" applyBorder="1"/>
    <xf numFmtId="0" fontId="1" fillId="0" borderId="57" xfId="0" applyFont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57" xfId="0" applyBorder="1" applyAlignment="1">
      <alignment horizontal="center"/>
    </xf>
    <xf numFmtId="0" fontId="19" fillId="0" borderId="27" xfId="0" quotePrefix="1" applyFont="1" applyFill="1" applyBorder="1" applyAlignment="1">
      <alignment horizontal="center"/>
    </xf>
    <xf numFmtId="0" fontId="19" fillId="0" borderId="28" xfId="0" applyFont="1" applyFill="1" applyBorder="1"/>
    <xf numFmtId="0" fontId="19" fillId="0" borderId="28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34" xfId="0" applyFill="1" applyBorder="1" applyAlignment="1"/>
    <xf numFmtId="0" fontId="0" fillId="0" borderId="1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Continuous"/>
    </xf>
    <xf numFmtId="2" fontId="0" fillId="0" borderId="14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19" xfId="0" quotePrefix="1" applyFill="1" applyBorder="1" applyAlignment="1">
      <alignment horizontal="left"/>
    </xf>
    <xf numFmtId="2" fontId="0" fillId="0" borderId="14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Continuous"/>
    </xf>
    <xf numFmtId="0" fontId="0" fillId="0" borderId="10" xfId="0" quotePrefix="1" applyFill="1" applyBorder="1" applyAlignment="1">
      <alignment horizontal="left"/>
    </xf>
    <xf numFmtId="0" fontId="0" fillId="0" borderId="19" xfId="0" applyFill="1" applyBorder="1"/>
    <xf numFmtId="0" fontId="0" fillId="0" borderId="52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>
      <alignment horizontal="centerContinuous"/>
    </xf>
    <xf numFmtId="2" fontId="0" fillId="0" borderId="16" xfId="0" applyNumberFormat="1" applyFont="1" applyFill="1" applyBorder="1" applyAlignment="1">
      <alignment horizontal="center"/>
    </xf>
    <xf numFmtId="2" fontId="0" fillId="0" borderId="2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49" fontId="0" fillId="0" borderId="10" xfId="0" applyNumberFormat="1" applyBorder="1"/>
    <xf numFmtId="0" fontId="5" fillId="0" borderId="0" xfId="0" applyFont="1" applyFill="1" applyAlignment="1"/>
    <xf numFmtId="0" fontId="0" fillId="0" borderId="0" xfId="0" applyAlignment="1"/>
    <xf numFmtId="14" fontId="0" fillId="0" borderId="0" xfId="0" applyNumberFormat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/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21" xfId="0" applyNumberFormat="1" applyBorder="1"/>
    <xf numFmtId="2" fontId="0" fillId="0" borderId="14" xfId="0" applyNumberFormat="1" applyBorder="1"/>
    <xf numFmtId="2" fontId="0" fillId="0" borderId="25" xfId="0" applyNumberFormat="1" applyBorder="1"/>
    <xf numFmtId="9" fontId="0" fillId="0" borderId="27" xfId="0" applyNumberFormat="1" applyBorder="1" applyAlignment="1">
      <alignment horizontal="centerContinuous"/>
    </xf>
    <xf numFmtId="9" fontId="0" fillId="0" borderId="28" xfId="0" applyNumberFormat="1" applyBorder="1" applyAlignment="1">
      <alignment horizontal="center"/>
    </xf>
    <xf numFmtId="2" fontId="0" fillId="0" borderId="52" xfId="0" applyNumberFormat="1" applyFill="1" applyBorder="1"/>
    <xf numFmtId="2" fontId="1" fillId="0" borderId="52" xfId="0" applyNumberFormat="1" applyFont="1" applyFill="1" applyBorder="1"/>
    <xf numFmtId="0" fontId="0" fillId="0" borderId="37" xfId="0" applyBorder="1" applyAlignment="1">
      <alignment horizontal="center" vertical="justify"/>
    </xf>
    <xf numFmtId="0" fontId="0" fillId="0" borderId="37" xfId="0" applyBorder="1" applyAlignment="1">
      <alignment horizontal="left" vertical="center" wrapText="1"/>
    </xf>
    <xf numFmtId="2" fontId="0" fillId="0" borderId="0" xfId="0" applyNumberFormat="1" applyFont="1" applyFill="1" applyAlignment="1">
      <alignment horizontal="center"/>
    </xf>
    <xf numFmtId="2" fontId="0" fillId="0" borderId="12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2" fontId="0" fillId="0" borderId="2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Continuous"/>
    </xf>
    <xf numFmtId="16" fontId="0" fillId="0" borderId="0" xfId="0" applyNumberFormat="1" applyFont="1" applyFill="1" applyAlignment="1">
      <alignment horizontal="left"/>
    </xf>
    <xf numFmtId="2" fontId="0" fillId="0" borderId="0" xfId="0" applyNumberFormat="1" applyBorder="1" applyAlignment="1">
      <alignment horizontal="centerContinuous"/>
    </xf>
    <xf numFmtId="0" fontId="0" fillId="0" borderId="10" xfId="0" applyBorder="1" applyAlignment="1">
      <alignment wrapText="1"/>
    </xf>
    <xf numFmtId="0" fontId="0" fillId="0" borderId="16" xfId="0" applyBorder="1" applyAlignment="1">
      <alignment wrapText="1"/>
    </xf>
    <xf numFmtId="2" fontId="0" fillId="0" borderId="15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Alignment="1">
      <alignment horizontal="centerContinuous"/>
    </xf>
    <xf numFmtId="0" fontId="0" fillId="0" borderId="37" xfId="0" applyBorder="1"/>
    <xf numFmtId="0" fontId="12" fillId="0" borderId="0" xfId="0" quotePrefix="1" applyFont="1" applyAlignment="1">
      <alignment horizontal="left"/>
    </xf>
    <xf numFmtId="0" fontId="12" fillId="0" borderId="0" xfId="0" applyFont="1" applyFill="1"/>
    <xf numFmtId="0" fontId="12" fillId="0" borderId="0" xfId="0" applyFont="1" applyAlignment="1">
      <alignment horizontal="left"/>
    </xf>
    <xf numFmtId="0" fontId="5" fillId="0" borderId="0" xfId="0" applyFont="1"/>
    <xf numFmtId="14" fontId="16" fillId="0" borderId="35" xfId="0" applyNumberFormat="1" applyFont="1" applyBorder="1"/>
    <xf numFmtId="0" fontId="2" fillId="0" borderId="27" xfId="0" applyFont="1" applyBorder="1"/>
    <xf numFmtId="2" fontId="14" fillId="0" borderId="0" xfId="0" applyNumberFormat="1" applyFont="1" applyBorder="1"/>
    <xf numFmtId="0" fontId="16" fillId="0" borderId="26" xfId="0" applyFont="1" applyBorder="1" applyAlignment="1">
      <alignment horizontal="center"/>
    </xf>
    <xf numFmtId="0" fontId="16" fillId="0" borderId="26" xfId="0" applyFont="1" applyBorder="1" applyAlignment="1">
      <alignment horizontal="centerContinuous"/>
    </xf>
    <xf numFmtId="0" fontId="16" fillId="2" borderId="27" xfId="0" applyFont="1" applyFill="1" applyBorder="1"/>
    <xf numFmtId="2" fontId="16" fillId="2" borderId="27" xfId="0" applyNumberFormat="1" applyFont="1" applyFill="1" applyBorder="1"/>
    <xf numFmtId="2" fontId="1" fillId="2" borderId="27" xfId="0" applyNumberFormat="1" applyFont="1" applyFill="1" applyBorder="1"/>
    <xf numFmtId="0" fontId="1" fillId="2" borderId="27" xfId="0" applyFont="1" applyFill="1" applyBorder="1"/>
    <xf numFmtId="0" fontId="1" fillId="0" borderId="27" xfId="0" applyFont="1" applyBorder="1"/>
    <xf numFmtId="0" fontId="14" fillId="0" borderId="0" xfId="0" applyFont="1" applyAlignment="1">
      <alignment horizontal="center"/>
    </xf>
    <xf numFmtId="0" fontId="19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6" fillId="2" borderId="0" xfId="0" applyFont="1" applyFill="1"/>
    <xf numFmtId="0" fontId="0" fillId="2" borderId="0" xfId="0" applyFill="1"/>
    <xf numFmtId="0" fontId="16" fillId="2" borderId="46" xfId="0" applyFont="1" applyFill="1" applyBorder="1" applyAlignment="1">
      <alignment horizontal="centerContinuous"/>
    </xf>
    <xf numFmtId="0" fontId="16" fillId="2" borderId="26" xfId="0" applyFont="1" applyFill="1" applyBorder="1" applyAlignment="1">
      <alignment horizontal="centerContinuous"/>
    </xf>
    <xf numFmtId="0" fontId="0" fillId="2" borderId="43" xfId="0" applyFill="1" applyBorder="1" applyAlignment="1">
      <alignment horizontal="center"/>
    </xf>
    <xf numFmtId="0" fontId="16" fillId="2" borderId="45" xfId="0" applyFont="1" applyFill="1" applyBorder="1" applyAlignment="1">
      <alignment horizontal="centerContinuous"/>
    </xf>
    <xf numFmtId="0" fontId="0" fillId="2" borderId="45" xfId="0" applyFill="1" applyBorder="1" applyAlignment="1">
      <alignment horizontal="centerContinuous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2" fontId="18" fillId="2" borderId="27" xfId="0" applyNumberFormat="1" applyFont="1" applyFill="1" applyBorder="1"/>
    <xf numFmtId="2" fontId="21" fillId="2" borderId="27" xfId="0" applyNumberFormat="1" applyFont="1" applyFill="1" applyBorder="1"/>
    <xf numFmtId="2" fontId="19" fillId="2" borderId="27" xfId="0" applyNumberFormat="1" applyFont="1" applyFill="1" applyBorder="1"/>
    <xf numFmtId="2" fontId="5" fillId="2" borderId="27" xfId="0" applyNumberFormat="1" applyFont="1" applyFill="1" applyBorder="1"/>
    <xf numFmtId="0" fontId="5" fillId="2" borderId="27" xfId="0" applyFont="1" applyFill="1" applyBorder="1"/>
    <xf numFmtId="0" fontId="18" fillId="2" borderId="27" xfId="0" applyNumberFormat="1" applyFont="1" applyFill="1" applyBorder="1"/>
    <xf numFmtId="0" fontId="16" fillId="2" borderId="28" xfId="0" applyFont="1" applyFill="1" applyBorder="1"/>
    <xf numFmtId="2" fontId="16" fillId="2" borderId="28" xfId="0" applyNumberFormat="1" applyFont="1" applyFill="1" applyBorder="1"/>
    <xf numFmtId="0" fontId="19" fillId="2" borderId="28" xfId="0" applyFont="1" applyFill="1" applyBorder="1"/>
    <xf numFmtId="2" fontId="0" fillId="0" borderId="14" xfId="0" applyNumberFormat="1" applyBorder="1" applyAlignment="1">
      <alignment horizontal="center"/>
    </xf>
    <xf numFmtId="0" fontId="19" fillId="0" borderId="38" xfId="0" applyFont="1" applyBorder="1"/>
    <xf numFmtId="0" fontId="19" fillId="0" borderId="37" xfId="0" applyFont="1" applyBorder="1"/>
    <xf numFmtId="0" fontId="19" fillId="0" borderId="27" xfId="0" applyFont="1" applyBorder="1" applyAlignment="1">
      <alignment horizontal="right"/>
    </xf>
    <xf numFmtId="0" fontId="19" fillId="0" borderId="2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7" xfId="0" applyFont="1" applyFill="1" applyBorder="1"/>
    <xf numFmtId="0" fontId="19" fillId="0" borderId="37" xfId="0" applyFont="1" applyFill="1" applyBorder="1" applyAlignment="1">
      <alignment horizontal="left"/>
    </xf>
    <xf numFmtId="0" fontId="19" fillId="0" borderId="37" xfId="0" quotePrefix="1" applyFont="1" applyFill="1" applyBorder="1" applyAlignment="1">
      <alignment horizontal="left"/>
    </xf>
    <xf numFmtId="0" fontId="19" fillId="0" borderId="26" xfId="0" applyFont="1" applyFill="1" applyBorder="1"/>
    <xf numFmtId="0" fontId="19" fillId="0" borderId="26" xfId="0" applyFont="1" applyFill="1" applyBorder="1" applyAlignment="1">
      <alignment horizontal="centerContinuous"/>
    </xf>
    <xf numFmtId="0" fontId="14" fillId="2" borderId="0" xfId="0" applyFont="1" applyFill="1"/>
    <xf numFmtId="0" fontId="14" fillId="2" borderId="0" xfId="0" applyFont="1" applyFill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10" fillId="2" borderId="0" xfId="0" applyFont="1" applyFill="1" applyAlignment="1"/>
    <xf numFmtId="0" fontId="19" fillId="2" borderId="35" xfId="0" applyFont="1" applyFill="1" applyBorder="1"/>
    <xf numFmtId="0" fontId="19" fillId="2" borderId="0" xfId="0" applyFont="1" applyFill="1" applyBorder="1"/>
    <xf numFmtId="0" fontId="19" fillId="2" borderId="46" xfId="0" applyFont="1" applyFill="1" applyBorder="1" applyAlignment="1">
      <alignment horizontal="centerContinuous"/>
    </xf>
    <xf numFmtId="0" fontId="19" fillId="2" borderId="44" xfId="0" applyFont="1" applyFill="1" applyBorder="1" applyAlignment="1">
      <alignment horizontal="centerContinuous"/>
    </xf>
    <xf numFmtId="0" fontId="19" fillId="2" borderId="45" xfId="0" quotePrefix="1" applyFont="1" applyFill="1" applyBorder="1" applyAlignment="1"/>
    <xf numFmtId="0" fontId="19" fillId="2" borderId="26" xfId="0" quotePrefix="1" applyFont="1" applyFill="1" applyBorder="1" applyAlignment="1"/>
    <xf numFmtId="0" fontId="19" fillId="2" borderId="27" xfId="0" applyFont="1" applyFill="1" applyBorder="1" applyAlignment="1">
      <alignment horizontal="centerContinuous"/>
    </xf>
    <xf numFmtId="0" fontId="19" fillId="2" borderId="27" xfId="0" quotePrefix="1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left"/>
    </xf>
    <xf numFmtId="2" fontId="20" fillId="2" borderId="27" xfId="0" applyNumberFormat="1" applyFont="1" applyFill="1" applyBorder="1"/>
    <xf numFmtId="1" fontId="19" fillId="2" borderId="27" xfId="0" applyNumberFormat="1" applyFont="1" applyFill="1" applyBorder="1"/>
    <xf numFmtId="165" fontId="21" fillId="2" borderId="27" xfId="0" applyNumberFormat="1" applyFont="1" applyFill="1" applyBorder="1"/>
    <xf numFmtId="2" fontId="19" fillId="2" borderId="28" xfId="0" applyNumberFormat="1" applyFont="1" applyFill="1" applyBorder="1"/>
    <xf numFmtId="0" fontId="19" fillId="2" borderId="0" xfId="0" applyFont="1" applyFill="1"/>
    <xf numFmtId="0" fontId="19" fillId="2" borderId="39" xfId="0" quotePrefix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2" fontId="0" fillId="0" borderId="34" xfId="0" quotePrefix="1" applyNumberFormat="1" applyBorder="1" applyAlignment="1">
      <alignment horizontal="left"/>
    </xf>
    <xf numFmtId="0" fontId="0" fillId="0" borderId="60" xfId="0" applyBorder="1" applyAlignment="1">
      <alignment horizontal="center"/>
    </xf>
    <xf numFmtId="2" fontId="1" fillId="0" borderId="9" xfId="0" applyNumberFormat="1" applyFont="1" applyBorder="1" applyAlignment="1">
      <alignment horizontal="centerContinuous"/>
    </xf>
    <xf numFmtId="2" fontId="1" fillId="0" borderId="13" xfId="0" applyNumberFormat="1" applyFont="1" applyBorder="1" applyAlignment="1">
      <alignment horizontal="centerContinuous"/>
    </xf>
    <xf numFmtId="2" fontId="1" fillId="0" borderId="13" xfId="0" applyNumberFormat="1" applyFont="1" applyBorder="1" applyAlignment="1">
      <alignment horizontal="center"/>
    </xf>
    <xf numFmtId="0" fontId="0" fillId="0" borderId="16" xfId="0" applyFill="1" applyBorder="1" applyAlignment="1">
      <alignment horizontal="left" wrapText="1"/>
    </xf>
    <xf numFmtId="2" fontId="1" fillId="0" borderId="1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5" fillId="0" borderId="26" xfId="0" applyFont="1" applyBorder="1"/>
    <xf numFmtId="0" fontId="0" fillId="0" borderId="27" xfId="0" applyBorder="1" applyAlignment="1">
      <alignment horizontal="left" vertical="center" wrapText="1"/>
    </xf>
    <xf numFmtId="0" fontId="30" fillId="0" borderId="0" xfId="0" applyFont="1"/>
    <xf numFmtId="0" fontId="29" fillId="0" borderId="0" xfId="0" applyFont="1"/>
    <xf numFmtId="0" fontId="32" fillId="0" borderId="0" xfId="0" applyFont="1"/>
    <xf numFmtId="2" fontId="14" fillId="0" borderId="0" xfId="0" applyNumberFormat="1" applyFont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left"/>
    </xf>
    <xf numFmtId="2" fontId="13" fillId="0" borderId="0" xfId="0" quotePrefix="1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14" fontId="19" fillId="2" borderId="0" xfId="0" applyNumberFormat="1" applyFont="1" applyFill="1" applyBorder="1"/>
    <xf numFmtId="0" fontId="16" fillId="2" borderId="0" xfId="0" applyFont="1" applyFill="1" applyBorder="1"/>
    <xf numFmtId="0" fontId="16" fillId="0" borderId="44" xfId="0" applyFont="1" applyBorder="1"/>
    <xf numFmtId="0" fontId="16" fillId="0" borderId="45" xfId="0" applyFont="1" applyBorder="1"/>
    <xf numFmtId="0" fontId="16" fillId="2" borderId="45" xfId="0" applyFont="1" applyFill="1" applyBorder="1"/>
    <xf numFmtId="0" fontId="16" fillId="2" borderId="39" xfId="0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Continuous" vertical="center" wrapText="1"/>
    </xf>
    <xf numFmtId="0" fontId="0" fillId="0" borderId="61" xfId="0" applyBorder="1" applyAlignment="1">
      <alignment horizontal="center"/>
    </xf>
    <xf numFmtId="0" fontId="0" fillId="0" borderId="0" xfId="0" applyFill="1" applyAlignment="1"/>
    <xf numFmtId="0" fontId="12" fillId="0" borderId="21" xfId="0" applyFont="1" applyBorder="1" applyAlignment="1">
      <alignment horizontal="centerContinuous"/>
    </xf>
    <xf numFmtId="0" fontId="12" fillId="0" borderId="14" xfId="0" applyFont="1" applyBorder="1" applyAlignment="1">
      <alignment horizontal="centerContinuous"/>
    </xf>
    <xf numFmtId="0" fontId="12" fillId="0" borderId="25" xfId="0" applyFont="1" applyBorder="1" applyAlignment="1">
      <alignment horizontal="centerContinuous"/>
    </xf>
    <xf numFmtId="0" fontId="13" fillId="0" borderId="12" xfId="0" applyFont="1" applyBorder="1"/>
    <xf numFmtId="0" fontId="12" fillId="0" borderId="10" xfId="0" applyFont="1" applyBorder="1" applyAlignment="1">
      <alignment horizontal="centerContinuous"/>
    </xf>
    <xf numFmtId="9" fontId="12" fillId="0" borderId="10" xfId="0" applyNumberFormat="1" applyFont="1" applyBorder="1" applyAlignment="1">
      <alignment horizontal="centerContinuous"/>
    </xf>
    <xf numFmtId="0" fontId="12" fillId="0" borderId="16" xfId="0" applyFont="1" applyBorder="1" applyAlignment="1">
      <alignment horizontal="centerContinuous"/>
    </xf>
    <xf numFmtId="0" fontId="12" fillId="0" borderId="12" xfId="0" applyFont="1" applyBorder="1"/>
    <xf numFmtId="2" fontId="12" fillId="0" borderId="10" xfId="0" applyNumberFormat="1" applyFont="1" applyBorder="1"/>
    <xf numFmtId="0" fontId="12" fillId="0" borderId="10" xfId="0" applyFont="1" applyBorder="1"/>
    <xf numFmtId="0" fontId="12" fillId="0" borderId="16" xfId="0" applyFont="1" applyBorder="1"/>
    <xf numFmtId="0" fontId="12" fillId="0" borderId="11" xfId="0" applyFont="1" applyBorder="1" applyAlignment="1">
      <alignment horizontal="centerContinuous"/>
    </xf>
    <xf numFmtId="0" fontId="12" fillId="0" borderId="0" xfId="0" applyFont="1" applyBorder="1" applyAlignment="1">
      <alignment horizontal="centerContinuous"/>
    </xf>
    <xf numFmtId="0" fontId="12" fillId="0" borderId="34" xfId="0" applyFont="1" applyBorder="1" applyAlignment="1">
      <alignment horizontal="centerContinuous"/>
    </xf>
    <xf numFmtId="0" fontId="12" fillId="0" borderId="11" xfId="0" applyFont="1" applyBorder="1"/>
    <xf numFmtId="2" fontId="12" fillId="0" borderId="0" xfId="0" applyNumberFormat="1" applyFont="1" applyBorder="1"/>
    <xf numFmtId="0" fontId="12" fillId="0" borderId="0" xfId="0" applyFont="1" applyBorder="1"/>
    <xf numFmtId="2" fontId="12" fillId="0" borderId="34" xfId="0" applyNumberFormat="1" applyFont="1" applyBorder="1"/>
    <xf numFmtId="0" fontId="12" fillId="0" borderId="12" xfId="0" applyFont="1" applyBorder="1" applyAlignment="1">
      <alignment horizontal="centerContinuous"/>
    </xf>
    <xf numFmtId="0" fontId="13" fillId="0" borderId="10" xfId="0" applyFont="1" applyBorder="1" applyAlignment="1">
      <alignment wrapText="1"/>
    </xf>
    <xf numFmtId="0" fontId="13" fillId="0" borderId="16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" fontId="20" fillId="0" borderId="27" xfId="0" applyNumberFormat="1" applyFont="1" applyFill="1" applyBorder="1" applyAlignment="1">
      <alignment horizontal="center"/>
    </xf>
    <xf numFmtId="2" fontId="28" fillId="0" borderId="27" xfId="0" applyNumberFormat="1" applyFont="1" applyFill="1" applyBorder="1" applyAlignment="1">
      <alignment horizontal="center"/>
    </xf>
    <xf numFmtId="2" fontId="19" fillId="0" borderId="27" xfId="0" applyNumberFormat="1" applyFont="1" applyFill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2" fontId="19" fillId="0" borderId="28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0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2" fontId="1" fillId="0" borderId="52" xfId="0" applyNumberFormat="1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0" fillId="0" borderId="13" xfId="0" applyBorder="1" applyAlignment="1">
      <alignment horizontal="center" vertical="justify"/>
    </xf>
    <xf numFmtId="2" fontId="1" fillId="0" borderId="14" xfId="0" applyNumberFormat="1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25" fillId="0" borderId="12" xfId="0" applyFont="1" applyBorder="1"/>
    <xf numFmtId="0" fontId="33" fillId="0" borderId="10" xfId="0" applyFont="1" applyBorder="1" applyAlignment="1">
      <alignment horizontal="left" vertical="center" wrapText="1"/>
    </xf>
    <xf numFmtId="0" fontId="33" fillId="0" borderId="10" xfId="0" quotePrefix="1" applyFont="1" applyBorder="1" applyAlignment="1">
      <alignment horizontal="left"/>
    </xf>
    <xf numFmtId="0" fontId="33" fillId="0" borderId="10" xfId="0" quotePrefix="1" applyFont="1" applyFill="1" applyBorder="1" applyAlignment="1">
      <alignment horizontal="left"/>
    </xf>
    <xf numFmtId="0" fontId="33" fillId="0" borderId="16" xfId="0" applyFont="1" applyBorder="1" applyAlignment="1">
      <alignment horizontal="left" vertical="center" wrapText="1"/>
    </xf>
    <xf numFmtId="0" fontId="0" fillId="0" borderId="2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49" fontId="0" fillId="0" borderId="14" xfId="0" applyNumberFormat="1" applyFill="1" applyBorder="1" applyAlignment="1">
      <alignment horizontal="left"/>
    </xf>
    <xf numFmtId="49" fontId="0" fillId="0" borderId="14" xfId="0" applyNumberFormat="1" applyBorder="1" applyAlignment="1">
      <alignment horizontal="left"/>
    </xf>
    <xf numFmtId="0" fontId="0" fillId="0" borderId="25" xfId="0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2" borderId="45" xfId="0" applyFont="1" applyFill="1" applyBorder="1" applyAlignment="1">
      <alignment horizontal="center"/>
    </xf>
    <xf numFmtId="0" fontId="19" fillId="2" borderId="39" xfId="0" quotePrefix="1" applyFont="1" applyFill="1" applyBorder="1" applyAlignment="1">
      <alignment horizontal="center"/>
    </xf>
    <xf numFmtId="0" fontId="19" fillId="2" borderId="44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Fill="1" applyAlignment="1">
      <alignment horizontal="left"/>
    </xf>
    <xf numFmtId="0" fontId="0" fillId="0" borderId="5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2018%20CENI/06%202018(&#1055;&#1086;&#1074;&#1077;&#1088;&#1082;&#1072;%20&#1087;&#1088;&#1086;&#1084;.&#1057;&#1043;&#1079;%20%2001_12_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/2019%20CENA/2019%20(&#1074;&#1110;&#1076;&#1082;&#1083;&#1102;&#1095;&#1077;&#1085;&#1085;&#1103;%20&#1090;&#1072;%20&#1074;&#1082;&#1083;&#1102;&#1095;&#1077;&#1085;&#1085;&#1103;%20&#1075;&#1072;&#1079;&#1086;&#1074;&#1086;&#1075;&#1086;%20&#1087;&#1088;&#1080;&#1073;&#1086;&#1088;&#1091;)%20&#1095;&#1077;&#1088;&#1085;&#1086;&#1074;&#1080;&#10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верП"/>
      <sheetName val="поверК"/>
      <sheetName val="поверС 28_08"/>
      <sheetName val="повер 01.12 "/>
      <sheetName val="G-100-250"/>
      <sheetName val="G 250-400"/>
      <sheetName val="РГ-600"/>
      <sheetName val="РГ ЛГК 600-1600"/>
      <sheetName val="Курс-01"/>
      <sheetName val="Курс -01 G100"/>
      <sheetName val="Курс -01 G-160"/>
      <sheetName val="Курс-01 G-250"/>
    </sheetNames>
    <sheetDataSet>
      <sheetData sheetId="0"/>
      <sheetData sheetId="1">
        <row r="20">
          <cell r="M20">
            <v>1467.0514089595376</v>
          </cell>
        </row>
        <row r="21">
          <cell r="M21">
            <v>1578.40591522158</v>
          </cell>
        </row>
        <row r="22">
          <cell r="M22">
            <v>2608.8514185934487</v>
          </cell>
        </row>
        <row r="23">
          <cell r="M23">
            <v>1908.7143954720618</v>
          </cell>
        </row>
        <row r="24">
          <cell r="M24">
            <v>1702.1096941233143</v>
          </cell>
        </row>
        <row r="25">
          <cell r="M25">
            <v>1821.1747663776493</v>
          </cell>
        </row>
        <row r="26">
          <cell r="M26">
            <v>2385.299484585742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T5"/>
      <sheetName val="Кальк."/>
      <sheetName val="Ч.т.с."/>
    </sheetNames>
    <sheetDataSet>
      <sheetData sheetId="0" refreshError="1"/>
      <sheetData sheetId="1">
        <row r="19">
          <cell r="P19">
            <v>9.36</v>
          </cell>
          <cell r="Q19">
            <v>56.135239200000001</v>
          </cell>
        </row>
        <row r="21">
          <cell r="P21">
            <v>18.71</v>
          </cell>
          <cell r="Q21">
            <v>112.2704784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P14" sqref="P14"/>
    </sheetView>
  </sheetViews>
  <sheetFormatPr defaultRowHeight="13.2"/>
  <sheetData>
    <row r="1" spans="1:10" ht="17.399999999999999">
      <c r="A1" s="647" t="s">
        <v>1030</v>
      </c>
      <c r="B1" s="647"/>
      <c r="C1" s="647"/>
      <c r="D1" s="647"/>
      <c r="E1" s="647"/>
      <c r="F1" s="647"/>
      <c r="G1" s="647"/>
      <c r="H1" s="647"/>
      <c r="I1" s="647"/>
      <c r="J1" s="647"/>
    </row>
    <row r="3" spans="1:10" ht="37.799999999999997" customHeight="1">
      <c r="A3" s="650" t="s">
        <v>1031</v>
      </c>
      <c r="B3" s="650"/>
      <c r="C3" s="650"/>
      <c r="D3" s="650"/>
      <c r="E3" s="650"/>
      <c r="F3" s="650"/>
      <c r="G3" s="650"/>
      <c r="H3" s="650"/>
      <c r="I3" s="650"/>
      <c r="J3" s="649"/>
    </row>
    <row r="4" spans="1:10" ht="15.6">
      <c r="A4" s="140" t="s">
        <v>1032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15.6">
      <c r="A5" s="140" t="s">
        <v>1033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5.6">
      <c r="A6" s="140" t="s">
        <v>1034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0" ht="15.6">
      <c r="A7" s="140" t="s">
        <v>1035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15.6">
      <c r="A8" s="140" t="s">
        <v>1036</v>
      </c>
      <c r="B8" s="140"/>
      <c r="C8" s="140"/>
      <c r="D8" s="140"/>
      <c r="E8" s="140"/>
      <c r="F8" s="140"/>
      <c r="G8" s="140"/>
      <c r="H8" s="140"/>
      <c r="I8" s="140"/>
      <c r="J8" s="140"/>
    </row>
    <row r="9" spans="1:10" ht="15.6">
      <c r="A9" s="140" t="s">
        <v>1037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0" ht="15.6">
      <c r="A10" s="140" t="s">
        <v>1038</v>
      </c>
      <c r="B10" s="140"/>
      <c r="C10" s="140"/>
      <c r="D10" s="140"/>
      <c r="E10" s="140"/>
      <c r="F10" s="140"/>
      <c r="G10" s="140"/>
      <c r="H10" s="140"/>
      <c r="I10" s="140"/>
      <c r="J10" s="140"/>
    </row>
    <row r="11" spans="1:10" ht="15.6">
      <c r="A11" s="140" t="s">
        <v>1039</v>
      </c>
      <c r="B11" s="140"/>
      <c r="C11" s="140"/>
      <c r="D11" s="140"/>
      <c r="E11" s="140"/>
      <c r="F11" s="140"/>
      <c r="G11" s="140"/>
      <c r="H11" s="140"/>
      <c r="I11" s="140"/>
      <c r="J11" s="140"/>
    </row>
    <row r="12" spans="1:10" ht="15.6">
      <c r="A12" s="140" t="s">
        <v>1040</v>
      </c>
      <c r="B12" s="140"/>
      <c r="C12" s="140"/>
      <c r="D12" s="140"/>
      <c r="E12" s="140"/>
      <c r="F12" s="140"/>
      <c r="G12" s="140"/>
      <c r="H12" s="140"/>
      <c r="I12" s="140"/>
      <c r="J12" s="140"/>
    </row>
    <row r="13" spans="1:10" ht="15.6">
      <c r="A13" s="140" t="s">
        <v>1041</v>
      </c>
      <c r="B13" s="140"/>
      <c r="C13" s="140"/>
      <c r="D13" s="140"/>
      <c r="E13" s="140"/>
      <c r="F13" s="140"/>
      <c r="G13" s="140"/>
      <c r="H13" s="140"/>
      <c r="I13" s="140"/>
      <c r="J13" s="140"/>
    </row>
    <row r="14" spans="1:10" ht="15">
      <c r="A14" s="648" t="s">
        <v>1042</v>
      </c>
      <c r="B14" s="648"/>
      <c r="C14" s="648"/>
      <c r="D14" s="648"/>
      <c r="E14" s="648"/>
      <c r="F14" s="648"/>
      <c r="G14" s="648"/>
      <c r="H14" s="648"/>
      <c r="I14" s="648"/>
      <c r="J14" s="648"/>
    </row>
    <row r="15" spans="1:10" ht="15">
      <c r="A15" s="140" t="s">
        <v>1043</v>
      </c>
      <c r="B15" s="140"/>
      <c r="C15" s="140"/>
      <c r="D15" s="140"/>
      <c r="E15" s="140"/>
      <c r="F15" s="140"/>
      <c r="G15" s="140"/>
      <c r="H15" s="140"/>
      <c r="I15" s="140"/>
      <c r="J15" s="140"/>
    </row>
  </sheetData>
  <mergeCells count="3">
    <mergeCell ref="A1:J1"/>
    <mergeCell ref="A3:I3"/>
    <mergeCell ref="A14:J1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G27"/>
  <sheetViews>
    <sheetView zoomScale="90" zoomScaleNormal="90" workbookViewId="0">
      <selection activeCell="G26" sqref="G26"/>
    </sheetView>
  </sheetViews>
  <sheetFormatPr defaultRowHeight="13.2"/>
  <cols>
    <col min="1" max="1" width="1.5546875" customWidth="1"/>
    <col min="2" max="2" width="7" customWidth="1"/>
    <col min="3" max="3" width="34.88671875" customWidth="1"/>
    <col min="4" max="4" width="11.6640625" customWidth="1"/>
    <col min="5" max="5" width="10.33203125" style="39" customWidth="1"/>
    <col min="6" max="6" width="12.6640625" customWidth="1"/>
    <col min="7" max="7" width="11.88671875" customWidth="1"/>
    <col min="8" max="8" width="12.6640625" customWidth="1"/>
  </cols>
  <sheetData>
    <row r="1" spans="2:7" ht="13.8">
      <c r="B1" s="141"/>
      <c r="C1" s="141"/>
      <c r="D1" s="141"/>
      <c r="E1" s="144"/>
    </row>
    <row r="2" spans="2:7" ht="13.8">
      <c r="B2" s="141"/>
      <c r="C2" s="141"/>
      <c r="D2" s="141"/>
      <c r="E2" s="144"/>
    </row>
    <row r="3" spans="2:7" ht="13.8">
      <c r="B3" s="141"/>
      <c r="C3" s="141"/>
      <c r="D3" s="141"/>
      <c r="E3" s="144"/>
    </row>
    <row r="4" spans="2:7" ht="13.8">
      <c r="B4" s="141"/>
      <c r="C4" s="141"/>
      <c r="D4" s="141"/>
      <c r="E4" s="144"/>
    </row>
    <row r="5" spans="2:7" ht="13.8">
      <c r="B5" s="141"/>
      <c r="C5" s="141"/>
      <c r="D5" s="141"/>
      <c r="E5" s="144"/>
    </row>
    <row r="6" spans="2:7" ht="13.8">
      <c r="B6" s="141"/>
      <c r="C6" s="141"/>
      <c r="D6" s="141"/>
      <c r="E6" s="144"/>
    </row>
    <row r="7" spans="2:7" ht="13.8">
      <c r="B7" s="618" t="s">
        <v>568</v>
      </c>
      <c r="C7" s="618"/>
      <c r="D7" s="618"/>
      <c r="E7" s="618"/>
      <c r="F7" s="618"/>
      <c r="G7" s="618"/>
    </row>
    <row r="8" spans="2:7" ht="13.8">
      <c r="B8" s="619" t="s">
        <v>569</v>
      </c>
      <c r="C8" s="619"/>
      <c r="D8" s="619"/>
      <c r="E8" s="619"/>
      <c r="F8" s="619"/>
      <c r="G8" s="619"/>
    </row>
    <row r="9" spans="2:7" ht="13.8">
      <c r="C9" s="144"/>
      <c r="D9" s="142" t="s">
        <v>570</v>
      </c>
      <c r="E9" s="144"/>
    </row>
    <row r="10" spans="2:7" ht="13.8">
      <c r="B10" s="141"/>
      <c r="C10" s="141"/>
      <c r="D10" s="141"/>
      <c r="E10" s="144"/>
    </row>
    <row r="11" spans="2:7" ht="13.8">
      <c r="B11" s="141"/>
      <c r="D11" s="141" t="s">
        <v>38</v>
      </c>
      <c r="F11" t="s">
        <v>998</v>
      </c>
    </row>
    <row r="12" spans="2:7" ht="13.8">
      <c r="B12" s="234"/>
      <c r="C12" s="234"/>
      <c r="D12" s="234"/>
      <c r="E12" s="239"/>
      <c r="F12" s="240" t="s">
        <v>14</v>
      </c>
      <c r="G12" s="220" t="s">
        <v>260</v>
      </c>
    </row>
    <row r="13" spans="2:7" ht="13.8">
      <c r="B13" s="235" t="s">
        <v>6</v>
      </c>
      <c r="C13" s="241" t="s">
        <v>459</v>
      </c>
      <c r="D13" s="235" t="s">
        <v>8</v>
      </c>
      <c r="E13" s="242" t="s">
        <v>259</v>
      </c>
      <c r="F13" s="243" t="s">
        <v>571</v>
      </c>
      <c r="G13" s="222" t="s">
        <v>263</v>
      </c>
    </row>
    <row r="14" spans="2:7" ht="13.8">
      <c r="B14" s="235" t="s">
        <v>11</v>
      </c>
      <c r="C14" s="241" t="s">
        <v>460</v>
      </c>
      <c r="D14" s="235" t="s">
        <v>13</v>
      </c>
      <c r="E14" s="242" t="s">
        <v>461</v>
      </c>
      <c r="F14" s="244" t="s">
        <v>9</v>
      </c>
      <c r="G14" s="222" t="s">
        <v>9</v>
      </c>
    </row>
    <row r="15" spans="2:7" ht="13.8">
      <c r="B15" s="237"/>
      <c r="C15" s="237"/>
      <c r="D15" s="237"/>
      <c r="E15" s="245" t="s">
        <v>9</v>
      </c>
      <c r="F15" s="246"/>
      <c r="G15" s="233"/>
    </row>
    <row r="16" spans="2:7" ht="13.8">
      <c r="B16" s="160" t="s">
        <v>454</v>
      </c>
      <c r="C16" s="241" t="s">
        <v>572</v>
      </c>
      <c r="D16" s="241"/>
      <c r="E16" s="151"/>
      <c r="F16" s="218"/>
      <c r="G16" s="218"/>
    </row>
    <row r="17" spans="2:7" ht="13.8">
      <c r="B17" s="160"/>
      <c r="C17" s="157" t="s">
        <v>573</v>
      </c>
      <c r="D17" s="157"/>
      <c r="E17" s="247"/>
      <c r="F17" s="94"/>
      <c r="G17" s="94"/>
    </row>
    <row r="18" spans="2:7" ht="15" customHeight="1">
      <c r="B18" s="248"/>
      <c r="C18" s="241" t="s">
        <v>574</v>
      </c>
      <c r="D18" s="160" t="s">
        <v>465</v>
      </c>
      <c r="E18" s="247">
        <v>380.35017341040464</v>
      </c>
      <c r="F18" s="249">
        <v>76.069999999999993</v>
      </c>
      <c r="G18" s="249">
        <f>E18+F18</f>
        <v>456.42017341040463</v>
      </c>
    </row>
    <row r="19" spans="2:7" ht="15" customHeight="1">
      <c r="B19" s="160" t="s">
        <v>455</v>
      </c>
      <c r="C19" s="241" t="s">
        <v>572</v>
      </c>
      <c r="D19" s="241"/>
      <c r="E19" s="247"/>
      <c r="F19" s="249"/>
      <c r="G19" s="249"/>
    </row>
    <row r="20" spans="2:7" ht="13.8">
      <c r="B20" s="248"/>
      <c r="C20" s="241" t="s">
        <v>575</v>
      </c>
      <c r="D20" s="160" t="s">
        <v>465</v>
      </c>
      <c r="E20" s="247">
        <v>135.23872832369943</v>
      </c>
      <c r="F20" s="249">
        <v>27.05</v>
      </c>
      <c r="G20" s="249">
        <f>E20+F20</f>
        <v>162.28872832369944</v>
      </c>
    </row>
    <row r="21" spans="2:7" ht="13.8">
      <c r="B21" s="160" t="s">
        <v>456</v>
      </c>
      <c r="C21" s="162" t="s">
        <v>576</v>
      </c>
      <c r="D21" s="162"/>
      <c r="E21" s="247"/>
      <c r="F21" s="249"/>
      <c r="G21" s="249"/>
    </row>
    <row r="22" spans="2:7" ht="13.8">
      <c r="B22" s="248"/>
      <c r="C22" s="162" t="s">
        <v>577</v>
      </c>
      <c r="D22" s="160" t="s">
        <v>465</v>
      </c>
      <c r="E22" s="247">
        <v>166.29184248554913</v>
      </c>
      <c r="F22" s="249">
        <v>33.26</v>
      </c>
      <c r="G22" s="249">
        <f>E22+F22</f>
        <v>199.55184248554912</v>
      </c>
    </row>
    <row r="23" spans="2:7" ht="13.8">
      <c r="B23" s="160" t="s">
        <v>578</v>
      </c>
      <c r="C23" s="241" t="s">
        <v>579</v>
      </c>
      <c r="D23" s="241"/>
      <c r="E23" s="247"/>
      <c r="F23" s="249"/>
      <c r="G23" s="249"/>
    </row>
    <row r="24" spans="2:7" ht="13.8">
      <c r="B24" s="248"/>
      <c r="C24" s="241" t="s">
        <v>575</v>
      </c>
      <c r="D24" s="160" t="s">
        <v>465</v>
      </c>
      <c r="E24" s="247">
        <v>86.636372832369943</v>
      </c>
      <c r="F24" s="249">
        <v>17.329999999999998</v>
      </c>
      <c r="G24" s="249">
        <f>E24+F24</f>
        <v>103.96637283236994</v>
      </c>
    </row>
    <row r="25" spans="2:7" ht="13.8">
      <c r="B25" s="164"/>
      <c r="C25" s="237"/>
      <c r="D25" s="237"/>
      <c r="E25" s="250"/>
      <c r="F25" s="92"/>
      <c r="G25" s="92"/>
    </row>
    <row r="26" spans="2:7" ht="13.8">
      <c r="B26" s="141"/>
      <c r="C26" s="141"/>
      <c r="D26" s="141"/>
      <c r="E26" s="144"/>
    </row>
    <row r="27" spans="2:7" ht="13.8">
      <c r="B27" s="141"/>
      <c r="C27" s="141"/>
      <c r="D27" s="141"/>
      <c r="E27" s="144"/>
    </row>
  </sheetData>
  <mergeCells count="2">
    <mergeCell ref="B7:G7"/>
    <mergeCell ref="B8:G8"/>
  </mergeCells>
  <pageMargins left="1.1811023622047245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1"/>
  <sheetViews>
    <sheetView topLeftCell="A7" zoomScaleNormal="100" workbookViewId="0">
      <selection activeCell="M24" sqref="M24"/>
    </sheetView>
  </sheetViews>
  <sheetFormatPr defaultColWidth="9.109375" defaultRowHeight="13.8"/>
  <cols>
    <col min="1" max="1" width="5.44140625" style="141" customWidth="1"/>
    <col min="2" max="2" width="16" style="141" customWidth="1"/>
    <col min="3" max="3" width="22.44140625" style="141" customWidth="1"/>
    <col min="4" max="4" width="8.109375" style="497" customWidth="1"/>
    <col min="5" max="5" width="11.88671875" style="497" customWidth="1"/>
    <col min="6" max="6" width="11.33203125" style="497" customWidth="1"/>
    <col min="7" max="7" width="11.109375" style="497" customWidth="1"/>
    <col min="8" max="8" width="10.44140625" style="497" customWidth="1"/>
    <col min="9" max="9" width="10" style="497" customWidth="1"/>
    <col min="10" max="10" width="9.5546875" style="497" customWidth="1"/>
    <col min="11" max="249" width="9.109375" style="141"/>
    <col min="250" max="250" width="5.44140625" style="141" customWidth="1"/>
    <col min="251" max="251" width="16" style="141" customWidth="1"/>
    <col min="252" max="252" width="22.44140625" style="141" customWidth="1"/>
    <col min="253" max="253" width="6.33203125" style="141" customWidth="1"/>
    <col min="254" max="254" width="7.44140625" style="141" customWidth="1"/>
    <col min="255" max="255" width="9.33203125" style="141" customWidth="1"/>
    <col min="256" max="257" width="8.109375" style="141" customWidth="1"/>
    <col min="258" max="258" width="10.6640625" style="141" customWidth="1"/>
    <col min="259" max="259" width="10.109375" style="141" customWidth="1"/>
    <col min="260" max="260" width="8.33203125" style="141" customWidth="1"/>
    <col min="261" max="261" width="9.109375" style="141"/>
    <col min="262" max="262" width="10.6640625" style="141" customWidth="1"/>
    <col min="263" max="263" width="9.109375" style="141"/>
    <col min="264" max="264" width="10" style="141" customWidth="1"/>
    <col min="265" max="265" width="8.6640625" style="141" customWidth="1"/>
    <col min="266" max="266" width="9.5546875" style="141" customWidth="1"/>
    <col min="267" max="505" width="9.109375" style="141"/>
    <col min="506" max="506" width="5.44140625" style="141" customWidth="1"/>
    <col min="507" max="507" width="16" style="141" customWidth="1"/>
    <col min="508" max="508" width="22.44140625" style="141" customWidth="1"/>
    <col min="509" max="509" width="6.33203125" style="141" customWidth="1"/>
    <col min="510" max="510" width="7.44140625" style="141" customWidth="1"/>
    <col min="511" max="511" width="9.33203125" style="141" customWidth="1"/>
    <col min="512" max="513" width="8.109375" style="141" customWidth="1"/>
    <col min="514" max="514" width="10.6640625" style="141" customWidth="1"/>
    <col min="515" max="515" width="10.109375" style="141" customWidth="1"/>
    <col min="516" max="516" width="8.33203125" style="141" customWidth="1"/>
    <col min="517" max="517" width="9.109375" style="141"/>
    <col min="518" max="518" width="10.6640625" style="141" customWidth="1"/>
    <col min="519" max="519" width="9.109375" style="141"/>
    <col min="520" max="520" width="10" style="141" customWidth="1"/>
    <col min="521" max="521" width="8.6640625" style="141" customWidth="1"/>
    <col min="522" max="522" width="9.5546875" style="141" customWidth="1"/>
    <col min="523" max="761" width="9.109375" style="141"/>
    <col min="762" max="762" width="5.44140625" style="141" customWidth="1"/>
    <col min="763" max="763" width="16" style="141" customWidth="1"/>
    <col min="764" max="764" width="22.44140625" style="141" customWidth="1"/>
    <col min="765" max="765" width="6.33203125" style="141" customWidth="1"/>
    <col min="766" max="766" width="7.44140625" style="141" customWidth="1"/>
    <col min="767" max="767" width="9.33203125" style="141" customWidth="1"/>
    <col min="768" max="769" width="8.109375" style="141" customWidth="1"/>
    <col min="770" max="770" width="10.6640625" style="141" customWidth="1"/>
    <col min="771" max="771" width="10.109375" style="141" customWidth="1"/>
    <col min="772" max="772" width="8.33203125" style="141" customWidth="1"/>
    <col min="773" max="773" width="9.109375" style="141"/>
    <col min="774" max="774" width="10.6640625" style="141" customWidth="1"/>
    <col min="775" max="775" width="9.109375" style="141"/>
    <col min="776" max="776" width="10" style="141" customWidth="1"/>
    <col min="777" max="777" width="8.6640625" style="141" customWidth="1"/>
    <col min="778" max="778" width="9.5546875" style="141" customWidth="1"/>
    <col min="779" max="1017" width="9.109375" style="141"/>
    <col min="1018" max="1018" width="5.44140625" style="141" customWidth="1"/>
    <col min="1019" max="1019" width="16" style="141" customWidth="1"/>
    <col min="1020" max="1020" width="22.44140625" style="141" customWidth="1"/>
    <col min="1021" max="1021" width="6.33203125" style="141" customWidth="1"/>
    <col min="1022" max="1022" width="7.44140625" style="141" customWidth="1"/>
    <col min="1023" max="1023" width="9.33203125" style="141" customWidth="1"/>
    <col min="1024" max="1025" width="8.109375" style="141" customWidth="1"/>
    <col min="1026" max="1026" width="10.6640625" style="141" customWidth="1"/>
    <col min="1027" max="1027" width="10.109375" style="141" customWidth="1"/>
    <col min="1028" max="1028" width="8.33203125" style="141" customWidth="1"/>
    <col min="1029" max="1029" width="9.109375" style="141"/>
    <col min="1030" max="1030" width="10.6640625" style="141" customWidth="1"/>
    <col min="1031" max="1031" width="9.109375" style="141"/>
    <col min="1032" max="1032" width="10" style="141" customWidth="1"/>
    <col min="1033" max="1033" width="8.6640625" style="141" customWidth="1"/>
    <col min="1034" max="1034" width="9.5546875" style="141" customWidth="1"/>
    <col min="1035" max="1273" width="9.109375" style="141"/>
    <col min="1274" max="1274" width="5.44140625" style="141" customWidth="1"/>
    <col min="1275" max="1275" width="16" style="141" customWidth="1"/>
    <col min="1276" max="1276" width="22.44140625" style="141" customWidth="1"/>
    <col min="1277" max="1277" width="6.33203125" style="141" customWidth="1"/>
    <col min="1278" max="1278" width="7.44140625" style="141" customWidth="1"/>
    <col min="1279" max="1279" width="9.33203125" style="141" customWidth="1"/>
    <col min="1280" max="1281" width="8.109375" style="141" customWidth="1"/>
    <col min="1282" max="1282" width="10.6640625" style="141" customWidth="1"/>
    <col min="1283" max="1283" width="10.109375" style="141" customWidth="1"/>
    <col min="1284" max="1284" width="8.33203125" style="141" customWidth="1"/>
    <col min="1285" max="1285" width="9.109375" style="141"/>
    <col min="1286" max="1286" width="10.6640625" style="141" customWidth="1"/>
    <col min="1287" max="1287" width="9.109375" style="141"/>
    <col min="1288" max="1288" width="10" style="141" customWidth="1"/>
    <col min="1289" max="1289" width="8.6640625" style="141" customWidth="1"/>
    <col min="1290" max="1290" width="9.5546875" style="141" customWidth="1"/>
    <col min="1291" max="1529" width="9.109375" style="141"/>
    <col min="1530" max="1530" width="5.44140625" style="141" customWidth="1"/>
    <col min="1531" max="1531" width="16" style="141" customWidth="1"/>
    <col min="1532" max="1532" width="22.44140625" style="141" customWidth="1"/>
    <col min="1533" max="1533" width="6.33203125" style="141" customWidth="1"/>
    <col min="1534" max="1534" width="7.44140625" style="141" customWidth="1"/>
    <col min="1535" max="1535" width="9.33203125" style="141" customWidth="1"/>
    <col min="1536" max="1537" width="8.109375" style="141" customWidth="1"/>
    <col min="1538" max="1538" width="10.6640625" style="141" customWidth="1"/>
    <col min="1539" max="1539" width="10.109375" style="141" customWidth="1"/>
    <col min="1540" max="1540" width="8.33203125" style="141" customWidth="1"/>
    <col min="1541" max="1541" width="9.109375" style="141"/>
    <col min="1542" max="1542" width="10.6640625" style="141" customWidth="1"/>
    <col min="1543" max="1543" width="9.109375" style="141"/>
    <col min="1544" max="1544" width="10" style="141" customWidth="1"/>
    <col min="1545" max="1545" width="8.6640625" style="141" customWidth="1"/>
    <col min="1546" max="1546" width="9.5546875" style="141" customWidth="1"/>
    <col min="1547" max="1785" width="9.109375" style="141"/>
    <col min="1786" max="1786" width="5.44140625" style="141" customWidth="1"/>
    <col min="1787" max="1787" width="16" style="141" customWidth="1"/>
    <col min="1788" max="1788" width="22.44140625" style="141" customWidth="1"/>
    <col min="1789" max="1789" width="6.33203125" style="141" customWidth="1"/>
    <col min="1790" max="1790" width="7.44140625" style="141" customWidth="1"/>
    <col min="1791" max="1791" width="9.33203125" style="141" customWidth="1"/>
    <col min="1792" max="1793" width="8.109375" style="141" customWidth="1"/>
    <col min="1794" max="1794" width="10.6640625" style="141" customWidth="1"/>
    <col min="1795" max="1795" width="10.109375" style="141" customWidth="1"/>
    <col min="1796" max="1796" width="8.33203125" style="141" customWidth="1"/>
    <col min="1797" max="1797" width="9.109375" style="141"/>
    <col min="1798" max="1798" width="10.6640625" style="141" customWidth="1"/>
    <col min="1799" max="1799" width="9.109375" style="141"/>
    <col min="1800" max="1800" width="10" style="141" customWidth="1"/>
    <col min="1801" max="1801" width="8.6640625" style="141" customWidth="1"/>
    <col min="1802" max="1802" width="9.5546875" style="141" customWidth="1"/>
    <col min="1803" max="2041" width="9.109375" style="141"/>
    <col min="2042" max="2042" width="5.44140625" style="141" customWidth="1"/>
    <col min="2043" max="2043" width="16" style="141" customWidth="1"/>
    <col min="2044" max="2044" width="22.44140625" style="141" customWidth="1"/>
    <col min="2045" max="2045" width="6.33203125" style="141" customWidth="1"/>
    <col min="2046" max="2046" width="7.44140625" style="141" customWidth="1"/>
    <col min="2047" max="2047" width="9.33203125" style="141" customWidth="1"/>
    <col min="2048" max="2049" width="8.109375" style="141" customWidth="1"/>
    <col min="2050" max="2050" width="10.6640625" style="141" customWidth="1"/>
    <col min="2051" max="2051" width="10.109375" style="141" customWidth="1"/>
    <col min="2052" max="2052" width="8.33203125" style="141" customWidth="1"/>
    <col min="2053" max="2053" width="9.109375" style="141"/>
    <col min="2054" max="2054" width="10.6640625" style="141" customWidth="1"/>
    <col min="2055" max="2055" width="9.109375" style="141"/>
    <col min="2056" max="2056" width="10" style="141" customWidth="1"/>
    <col min="2057" max="2057" width="8.6640625" style="141" customWidth="1"/>
    <col min="2058" max="2058" width="9.5546875" style="141" customWidth="1"/>
    <col min="2059" max="2297" width="9.109375" style="141"/>
    <col min="2298" max="2298" width="5.44140625" style="141" customWidth="1"/>
    <col min="2299" max="2299" width="16" style="141" customWidth="1"/>
    <col min="2300" max="2300" width="22.44140625" style="141" customWidth="1"/>
    <col min="2301" max="2301" width="6.33203125" style="141" customWidth="1"/>
    <col min="2302" max="2302" width="7.44140625" style="141" customWidth="1"/>
    <col min="2303" max="2303" width="9.33203125" style="141" customWidth="1"/>
    <col min="2304" max="2305" width="8.109375" style="141" customWidth="1"/>
    <col min="2306" max="2306" width="10.6640625" style="141" customWidth="1"/>
    <col min="2307" max="2307" width="10.109375" style="141" customWidth="1"/>
    <col min="2308" max="2308" width="8.33203125" style="141" customWidth="1"/>
    <col min="2309" max="2309" width="9.109375" style="141"/>
    <col min="2310" max="2310" width="10.6640625" style="141" customWidth="1"/>
    <col min="2311" max="2311" width="9.109375" style="141"/>
    <col min="2312" max="2312" width="10" style="141" customWidth="1"/>
    <col min="2313" max="2313" width="8.6640625" style="141" customWidth="1"/>
    <col min="2314" max="2314" width="9.5546875" style="141" customWidth="1"/>
    <col min="2315" max="2553" width="9.109375" style="141"/>
    <col min="2554" max="2554" width="5.44140625" style="141" customWidth="1"/>
    <col min="2555" max="2555" width="16" style="141" customWidth="1"/>
    <col min="2556" max="2556" width="22.44140625" style="141" customWidth="1"/>
    <col min="2557" max="2557" width="6.33203125" style="141" customWidth="1"/>
    <col min="2558" max="2558" width="7.44140625" style="141" customWidth="1"/>
    <col min="2559" max="2559" width="9.33203125" style="141" customWidth="1"/>
    <col min="2560" max="2561" width="8.109375" style="141" customWidth="1"/>
    <col min="2562" max="2562" width="10.6640625" style="141" customWidth="1"/>
    <col min="2563" max="2563" width="10.109375" style="141" customWidth="1"/>
    <col min="2564" max="2564" width="8.33203125" style="141" customWidth="1"/>
    <col min="2565" max="2565" width="9.109375" style="141"/>
    <col min="2566" max="2566" width="10.6640625" style="141" customWidth="1"/>
    <col min="2567" max="2567" width="9.109375" style="141"/>
    <col min="2568" max="2568" width="10" style="141" customWidth="1"/>
    <col min="2569" max="2569" width="8.6640625" style="141" customWidth="1"/>
    <col min="2570" max="2570" width="9.5546875" style="141" customWidth="1"/>
    <col min="2571" max="2809" width="9.109375" style="141"/>
    <col min="2810" max="2810" width="5.44140625" style="141" customWidth="1"/>
    <col min="2811" max="2811" width="16" style="141" customWidth="1"/>
    <col min="2812" max="2812" width="22.44140625" style="141" customWidth="1"/>
    <col min="2813" max="2813" width="6.33203125" style="141" customWidth="1"/>
    <col min="2814" max="2814" width="7.44140625" style="141" customWidth="1"/>
    <col min="2815" max="2815" width="9.33203125" style="141" customWidth="1"/>
    <col min="2816" max="2817" width="8.109375" style="141" customWidth="1"/>
    <col min="2818" max="2818" width="10.6640625" style="141" customWidth="1"/>
    <col min="2819" max="2819" width="10.109375" style="141" customWidth="1"/>
    <col min="2820" max="2820" width="8.33203125" style="141" customWidth="1"/>
    <col min="2821" max="2821" width="9.109375" style="141"/>
    <col min="2822" max="2822" width="10.6640625" style="141" customWidth="1"/>
    <col min="2823" max="2823" width="9.109375" style="141"/>
    <col min="2824" max="2824" width="10" style="141" customWidth="1"/>
    <col min="2825" max="2825" width="8.6640625" style="141" customWidth="1"/>
    <col min="2826" max="2826" width="9.5546875" style="141" customWidth="1"/>
    <col min="2827" max="3065" width="9.109375" style="141"/>
    <col min="3066" max="3066" width="5.44140625" style="141" customWidth="1"/>
    <col min="3067" max="3067" width="16" style="141" customWidth="1"/>
    <col min="3068" max="3068" width="22.44140625" style="141" customWidth="1"/>
    <col min="3069" max="3069" width="6.33203125" style="141" customWidth="1"/>
    <col min="3070" max="3070" width="7.44140625" style="141" customWidth="1"/>
    <col min="3071" max="3071" width="9.33203125" style="141" customWidth="1"/>
    <col min="3072" max="3073" width="8.109375" style="141" customWidth="1"/>
    <col min="3074" max="3074" width="10.6640625" style="141" customWidth="1"/>
    <col min="3075" max="3075" width="10.109375" style="141" customWidth="1"/>
    <col min="3076" max="3076" width="8.33203125" style="141" customWidth="1"/>
    <col min="3077" max="3077" width="9.109375" style="141"/>
    <col min="3078" max="3078" width="10.6640625" style="141" customWidth="1"/>
    <col min="3079" max="3079" width="9.109375" style="141"/>
    <col min="3080" max="3080" width="10" style="141" customWidth="1"/>
    <col min="3081" max="3081" width="8.6640625" style="141" customWidth="1"/>
    <col min="3082" max="3082" width="9.5546875" style="141" customWidth="1"/>
    <col min="3083" max="3321" width="9.109375" style="141"/>
    <col min="3322" max="3322" width="5.44140625" style="141" customWidth="1"/>
    <col min="3323" max="3323" width="16" style="141" customWidth="1"/>
    <col min="3324" max="3324" width="22.44140625" style="141" customWidth="1"/>
    <col min="3325" max="3325" width="6.33203125" style="141" customWidth="1"/>
    <col min="3326" max="3326" width="7.44140625" style="141" customWidth="1"/>
    <col min="3327" max="3327" width="9.33203125" style="141" customWidth="1"/>
    <col min="3328" max="3329" width="8.109375" style="141" customWidth="1"/>
    <col min="3330" max="3330" width="10.6640625" style="141" customWidth="1"/>
    <col min="3331" max="3331" width="10.109375" style="141" customWidth="1"/>
    <col min="3332" max="3332" width="8.33203125" style="141" customWidth="1"/>
    <col min="3333" max="3333" width="9.109375" style="141"/>
    <col min="3334" max="3334" width="10.6640625" style="141" customWidth="1"/>
    <col min="3335" max="3335" width="9.109375" style="141"/>
    <col min="3336" max="3336" width="10" style="141" customWidth="1"/>
    <col min="3337" max="3337" width="8.6640625" style="141" customWidth="1"/>
    <col min="3338" max="3338" width="9.5546875" style="141" customWidth="1"/>
    <col min="3339" max="3577" width="9.109375" style="141"/>
    <col min="3578" max="3578" width="5.44140625" style="141" customWidth="1"/>
    <col min="3579" max="3579" width="16" style="141" customWidth="1"/>
    <col min="3580" max="3580" width="22.44140625" style="141" customWidth="1"/>
    <col min="3581" max="3581" width="6.33203125" style="141" customWidth="1"/>
    <col min="3582" max="3582" width="7.44140625" style="141" customWidth="1"/>
    <col min="3583" max="3583" width="9.33203125" style="141" customWidth="1"/>
    <col min="3584" max="3585" width="8.109375" style="141" customWidth="1"/>
    <col min="3586" max="3586" width="10.6640625" style="141" customWidth="1"/>
    <col min="3587" max="3587" width="10.109375" style="141" customWidth="1"/>
    <col min="3588" max="3588" width="8.33203125" style="141" customWidth="1"/>
    <col min="3589" max="3589" width="9.109375" style="141"/>
    <col min="3590" max="3590" width="10.6640625" style="141" customWidth="1"/>
    <col min="3591" max="3591" width="9.109375" style="141"/>
    <col min="3592" max="3592" width="10" style="141" customWidth="1"/>
    <col min="3593" max="3593" width="8.6640625" style="141" customWidth="1"/>
    <col min="3594" max="3594" width="9.5546875" style="141" customWidth="1"/>
    <col min="3595" max="3833" width="9.109375" style="141"/>
    <col min="3834" max="3834" width="5.44140625" style="141" customWidth="1"/>
    <col min="3835" max="3835" width="16" style="141" customWidth="1"/>
    <col min="3836" max="3836" width="22.44140625" style="141" customWidth="1"/>
    <col min="3837" max="3837" width="6.33203125" style="141" customWidth="1"/>
    <col min="3838" max="3838" width="7.44140625" style="141" customWidth="1"/>
    <col min="3839" max="3839" width="9.33203125" style="141" customWidth="1"/>
    <col min="3840" max="3841" width="8.109375" style="141" customWidth="1"/>
    <col min="3842" max="3842" width="10.6640625" style="141" customWidth="1"/>
    <col min="3843" max="3843" width="10.109375" style="141" customWidth="1"/>
    <col min="3844" max="3844" width="8.33203125" style="141" customWidth="1"/>
    <col min="3845" max="3845" width="9.109375" style="141"/>
    <col min="3846" max="3846" width="10.6640625" style="141" customWidth="1"/>
    <col min="3847" max="3847" width="9.109375" style="141"/>
    <col min="3848" max="3848" width="10" style="141" customWidth="1"/>
    <col min="3849" max="3849" width="8.6640625" style="141" customWidth="1"/>
    <col min="3850" max="3850" width="9.5546875" style="141" customWidth="1"/>
    <col min="3851" max="4089" width="9.109375" style="141"/>
    <col min="4090" max="4090" width="5.44140625" style="141" customWidth="1"/>
    <col min="4091" max="4091" width="16" style="141" customWidth="1"/>
    <col min="4092" max="4092" width="22.44140625" style="141" customWidth="1"/>
    <col min="4093" max="4093" width="6.33203125" style="141" customWidth="1"/>
    <col min="4094" max="4094" width="7.44140625" style="141" customWidth="1"/>
    <col min="4095" max="4095" width="9.33203125" style="141" customWidth="1"/>
    <col min="4096" max="4097" width="8.109375" style="141" customWidth="1"/>
    <col min="4098" max="4098" width="10.6640625" style="141" customWidth="1"/>
    <col min="4099" max="4099" width="10.109375" style="141" customWidth="1"/>
    <col min="4100" max="4100" width="8.33203125" style="141" customWidth="1"/>
    <col min="4101" max="4101" width="9.109375" style="141"/>
    <col min="4102" max="4102" width="10.6640625" style="141" customWidth="1"/>
    <col min="4103" max="4103" width="9.109375" style="141"/>
    <col min="4104" max="4104" width="10" style="141" customWidth="1"/>
    <col min="4105" max="4105" width="8.6640625" style="141" customWidth="1"/>
    <col min="4106" max="4106" width="9.5546875" style="141" customWidth="1"/>
    <col min="4107" max="4345" width="9.109375" style="141"/>
    <col min="4346" max="4346" width="5.44140625" style="141" customWidth="1"/>
    <col min="4347" max="4347" width="16" style="141" customWidth="1"/>
    <col min="4348" max="4348" width="22.44140625" style="141" customWidth="1"/>
    <col min="4349" max="4349" width="6.33203125" style="141" customWidth="1"/>
    <col min="4350" max="4350" width="7.44140625" style="141" customWidth="1"/>
    <col min="4351" max="4351" width="9.33203125" style="141" customWidth="1"/>
    <col min="4352" max="4353" width="8.109375" style="141" customWidth="1"/>
    <col min="4354" max="4354" width="10.6640625" style="141" customWidth="1"/>
    <col min="4355" max="4355" width="10.109375" style="141" customWidth="1"/>
    <col min="4356" max="4356" width="8.33203125" style="141" customWidth="1"/>
    <col min="4357" max="4357" width="9.109375" style="141"/>
    <col min="4358" max="4358" width="10.6640625" style="141" customWidth="1"/>
    <col min="4359" max="4359" width="9.109375" style="141"/>
    <col min="4360" max="4360" width="10" style="141" customWidth="1"/>
    <col min="4361" max="4361" width="8.6640625" style="141" customWidth="1"/>
    <col min="4362" max="4362" width="9.5546875" style="141" customWidth="1"/>
    <col min="4363" max="4601" width="9.109375" style="141"/>
    <col min="4602" max="4602" width="5.44140625" style="141" customWidth="1"/>
    <col min="4603" max="4603" width="16" style="141" customWidth="1"/>
    <col min="4604" max="4604" width="22.44140625" style="141" customWidth="1"/>
    <col min="4605" max="4605" width="6.33203125" style="141" customWidth="1"/>
    <col min="4606" max="4606" width="7.44140625" style="141" customWidth="1"/>
    <col min="4607" max="4607" width="9.33203125" style="141" customWidth="1"/>
    <col min="4608" max="4609" width="8.109375" style="141" customWidth="1"/>
    <col min="4610" max="4610" width="10.6640625" style="141" customWidth="1"/>
    <col min="4611" max="4611" width="10.109375" style="141" customWidth="1"/>
    <col min="4612" max="4612" width="8.33203125" style="141" customWidth="1"/>
    <col min="4613" max="4613" width="9.109375" style="141"/>
    <col min="4614" max="4614" width="10.6640625" style="141" customWidth="1"/>
    <col min="4615" max="4615" width="9.109375" style="141"/>
    <col min="4616" max="4616" width="10" style="141" customWidth="1"/>
    <col min="4617" max="4617" width="8.6640625" style="141" customWidth="1"/>
    <col min="4618" max="4618" width="9.5546875" style="141" customWidth="1"/>
    <col min="4619" max="4857" width="9.109375" style="141"/>
    <col min="4858" max="4858" width="5.44140625" style="141" customWidth="1"/>
    <col min="4859" max="4859" width="16" style="141" customWidth="1"/>
    <col min="4860" max="4860" width="22.44140625" style="141" customWidth="1"/>
    <col min="4861" max="4861" width="6.33203125" style="141" customWidth="1"/>
    <col min="4862" max="4862" width="7.44140625" style="141" customWidth="1"/>
    <col min="4863" max="4863" width="9.33203125" style="141" customWidth="1"/>
    <col min="4864" max="4865" width="8.109375" style="141" customWidth="1"/>
    <col min="4866" max="4866" width="10.6640625" style="141" customWidth="1"/>
    <col min="4867" max="4867" width="10.109375" style="141" customWidth="1"/>
    <col min="4868" max="4868" width="8.33203125" style="141" customWidth="1"/>
    <col min="4869" max="4869" width="9.109375" style="141"/>
    <col min="4870" max="4870" width="10.6640625" style="141" customWidth="1"/>
    <col min="4871" max="4871" width="9.109375" style="141"/>
    <col min="4872" max="4872" width="10" style="141" customWidth="1"/>
    <col min="4873" max="4873" width="8.6640625" style="141" customWidth="1"/>
    <col min="4874" max="4874" width="9.5546875" style="141" customWidth="1"/>
    <col min="4875" max="5113" width="9.109375" style="141"/>
    <col min="5114" max="5114" width="5.44140625" style="141" customWidth="1"/>
    <col min="5115" max="5115" width="16" style="141" customWidth="1"/>
    <col min="5116" max="5116" width="22.44140625" style="141" customWidth="1"/>
    <col min="5117" max="5117" width="6.33203125" style="141" customWidth="1"/>
    <col min="5118" max="5118" width="7.44140625" style="141" customWidth="1"/>
    <col min="5119" max="5119" width="9.33203125" style="141" customWidth="1"/>
    <col min="5120" max="5121" width="8.109375" style="141" customWidth="1"/>
    <col min="5122" max="5122" width="10.6640625" style="141" customWidth="1"/>
    <col min="5123" max="5123" width="10.109375" style="141" customWidth="1"/>
    <col min="5124" max="5124" width="8.33203125" style="141" customWidth="1"/>
    <col min="5125" max="5125" width="9.109375" style="141"/>
    <col min="5126" max="5126" width="10.6640625" style="141" customWidth="1"/>
    <col min="5127" max="5127" width="9.109375" style="141"/>
    <col min="5128" max="5128" width="10" style="141" customWidth="1"/>
    <col min="5129" max="5129" width="8.6640625" style="141" customWidth="1"/>
    <col min="5130" max="5130" width="9.5546875" style="141" customWidth="1"/>
    <col min="5131" max="5369" width="9.109375" style="141"/>
    <col min="5370" max="5370" width="5.44140625" style="141" customWidth="1"/>
    <col min="5371" max="5371" width="16" style="141" customWidth="1"/>
    <col min="5372" max="5372" width="22.44140625" style="141" customWidth="1"/>
    <col min="5373" max="5373" width="6.33203125" style="141" customWidth="1"/>
    <col min="5374" max="5374" width="7.44140625" style="141" customWidth="1"/>
    <col min="5375" max="5375" width="9.33203125" style="141" customWidth="1"/>
    <col min="5376" max="5377" width="8.109375" style="141" customWidth="1"/>
    <col min="5378" max="5378" width="10.6640625" style="141" customWidth="1"/>
    <col min="5379" max="5379" width="10.109375" style="141" customWidth="1"/>
    <col min="5380" max="5380" width="8.33203125" style="141" customWidth="1"/>
    <col min="5381" max="5381" width="9.109375" style="141"/>
    <col min="5382" max="5382" width="10.6640625" style="141" customWidth="1"/>
    <col min="5383" max="5383" width="9.109375" style="141"/>
    <col min="5384" max="5384" width="10" style="141" customWidth="1"/>
    <col min="5385" max="5385" width="8.6640625" style="141" customWidth="1"/>
    <col min="5386" max="5386" width="9.5546875" style="141" customWidth="1"/>
    <col min="5387" max="5625" width="9.109375" style="141"/>
    <col min="5626" max="5626" width="5.44140625" style="141" customWidth="1"/>
    <col min="5627" max="5627" width="16" style="141" customWidth="1"/>
    <col min="5628" max="5628" width="22.44140625" style="141" customWidth="1"/>
    <col min="5629" max="5629" width="6.33203125" style="141" customWidth="1"/>
    <col min="5630" max="5630" width="7.44140625" style="141" customWidth="1"/>
    <col min="5631" max="5631" width="9.33203125" style="141" customWidth="1"/>
    <col min="5632" max="5633" width="8.109375" style="141" customWidth="1"/>
    <col min="5634" max="5634" width="10.6640625" style="141" customWidth="1"/>
    <col min="5635" max="5635" width="10.109375" style="141" customWidth="1"/>
    <col min="5636" max="5636" width="8.33203125" style="141" customWidth="1"/>
    <col min="5637" max="5637" width="9.109375" style="141"/>
    <col min="5638" max="5638" width="10.6640625" style="141" customWidth="1"/>
    <col min="5639" max="5639" width="9.109375" style="141"/>
    <col min="5640" max="5640" width="10" style="141" customWidth="1"/>
    <col min="5641" max="5641" width="8.6640625" style="141" customWidth="1"/>
    <col min="5642" max="5642" width="9.5546875" style="141" customWidth="1"/>
    <col min="5643" max="5881" width="9.109375" style="141"/>
    <col min="5882" max="5882" width="5.44140625" style="141" customWidth="1"/>
    <col min="5883" max="5883" width="16" style="141" customWidth="1"/>
    <col min="5884" max="5884" width="22.44140625" style="141" customWidth="1"/>
    <col min="5885" max="5885" width="6.33203125" style="141" customWidth="1"/>
    <col min="5886" max="5886" width="7.44140625" style="141" customWidth="1"/>
    <col min="5887" max="5887" width="9.33203125" style="141" customWidth="1"/>
    <col min="5888" max="5889" width="8.109375" style="141" customWidth="1"/>
    <col min="5890" max="5890" width="10.6640625" style="141" customWidth="1"/>
    <col min="5891" max="5891" width="10.109375" style="141" customWidth="1"/>
    <col min="5892" max="5892" width="8.33203125" style="141" customWidth="1"/>
    <col min="5893" max="5893" width="9.109375" style="141"/>
    <col min="5894" max="5894" width="10.6640625" style="141" customWidth="1"/>
    <col min="5895" max="5895" width="9.109375" style="141"/>
    <col min="5896" max="5896" width="10" style="141" customWidth="1"/>
    <col min="5897" max="5897" width="8.6640625" style="141" customWidth="1"/>
    <col min="5898" max="5898" width="9.5546875" style="141" customWidth="1"/>
    <col min="5899" max="6137" width="9.109375" style="141"/>
    <col min="6138" max="6138" width="5.44140625" style="141" customWidth="1"/>
    <col min="6139" max="6139" width="16" style="141" customWidth="1"/>
    <col min="6140" max="6140" width="22.44140625" style="141" customWidth="1"/>
    <col min="6141" max="6141" width="6.33203125" style="141" customWidth="1"/>
    <col min="6142" max="6142" width="7.44140625" style="141" customWidth="1"/>
    <col min="6143" max="6143" width="9.33203125" style="141" customWidth="1"/>
    <col min="6144" max="6145" width="8.109375" style="141" customWidth="1"/>
    <col min="6146" max="6146" width="10.6640625" style="141" customWidth="1"/>
    <col min="6147" max="6147" width="10.109375" style="141" customWidth="1"/>
    <col min="6148" max="6148" width="8.33203125" style="141" customWidth="1"/>
    <col min="6149" max="6149" width="9.109375" style="141"/>
    <col min="6150" max="6150" width="10.6640625" style="141" customWidth="1"/>
    <col min="6151" max="6151" width="9.109375" style="141"/>
    <col min="6152" max="6152" width="10" style="141" customWidth="1"/>
    <col min="6153" max="6153" width="8.6640625" style="141" customWidth="1"/>
    <col min="6154" max="6154" width="9.5546875" style="141" customWidth="1"/>
    <col min="6155" max="6393" width="9.109375" style="141"/>
    <col min="6394" max="6394" width="5.44140625" style="141" customWidth="1"/>
    <col min="6395" max="6395" width="16" style="141" customWidth="1"/>
    <col min="6396" max="6396" width="22.44140625" style="141" customWidth="1"/>
    <col min="6397" max="6397" width="6.33203125" style="141" customWidth="1"/>
    <col min="6398" max="6398" width="7.44140625" style="141" customWidth="1"/>
    <col min="6399" max="6399" width="9.33203125" style="141" customWidth="1"/>
    <col min="6400" max="6401" width="8.109375" style="141" customWidth="1"/>
    <col min="6402" max="6402" width="10.6640625" style="141" customWidth="1"/>
    <col min="6403" max="6403" width="10.109375" style="141" customWidth="1"/>
    <col min="6404" max="6404" width="8.33203125" style="141" customWidth="1"/>
    <col min="6405" max="6405" width="9.109375" style="141"/>
    <col min="6406" max="6406" width="10.6640625" style="141" customWidth="1"/>
    <col min="6407" max="6407" width="9.109375" style="141"/>
    <col min="6408" max="6408" width="10" style="141" customWidth="1"/>
    <col min="6409" max="6409" width="8.6640625" style="141" customWidth="1"/>
    <col min="6410" max="6410" width="9.5546875" style="141" customWidth="1"/>
    <col min="6411" max="6649" width="9.109375" style="141"/>
    <col min="6650" max="6650" width="5.44140625" style="141" customWidth="1"/>
    <col min="6651" max="6651" width="16" style="141" customWidth="1"/>
    <col min="6652" max="6652" width="22.44140625" style="141" customWidth="1"/>
    <col min="6653" max="6653" width="6.33203125" style="141" customWidth="1"/>
    <col min="6654" max="6654" width="7.44140625" style="141" customWidth="1"/>
    <col min="6655" max="6655" width="9.33203125" style="141" customWidth="1"/>
    <col min="6656" max="6657" width="8.109375" style="141" customWidth="1"/>
    <col min="6658" max="6658" width="10.6640625" style="141" customWidth="1"/>
    <col min="6659" max="6659" width="10.109375" style="141" customWidth="1"/>
    <col min="6660" max="6660" width="8.33203125" style="141" customWidth="1"/>
    <col min="6661" max="6661" width="9.109375" style="141"/>
    <col min="6662" max="6662" width="10.6640625" style="141" customWidth="1"/>
    <col min="6663" max="6663" width="9.109375" style="141"/>
    <col min="6664" max="6664" width="10" style="141" customWidth="1"/>
    <col min="6665" max="6665" width="8.6640625" style="141" customWidth="1"/>
    <col min="6666" max="6666" width="9.5546875" style="141" customWidth="1"/>
    <col min="6667" max="6905" width="9.109375" style="141"/>
    <col min="6906" max="6906" width="5.44140625" style="141" customWidth="1"/>
    <col min="6907" max="6907" width="16" style="141" customWidth="1"/>
    <col min="6908" max="6908" width="22.44140625" style="141" customWidth="1"/>
    <col min="6909" max="6909" width="6.33203125" style="141" customWidth="1"/>
    <col min="6910" max="6910" width="7.44140625" style="141" customWidth="1"/>
    <col min="6911" max="6911" width="9.33203125" style="141" customWidth="1"/>
    <col min="6912" max="6913" width="8.109375" style="141" customWidth="1"/>
    <col min="6914" max="6914" width="10.6640625" style="141" customWidth="1"/>
    <col min="6915" max="6915" width="10.109375" style="141" customWidth="1"/>
    <col min="6916" max="6916" width="8.33203125" style="141" customWidth="1"/>
    <col min="6917" max="6917" width="9.109375" style="141"/>
    <col min="6918" max="6918" width="10.6640625" style="141" customWidth="1"/>
    <col min="6919" max="6919" width="9.109375" style="141"/>
    <col min="6920" max="6920" width="10" style="141" customWidth="1"/>
    <col min="6921" max="6921" width="8.6640625" style="141" customWidth="1"/>
    <col min="6922" max="6922" width="9.5546875" style="141" customWidth="1"/>
    <col min="6923" max="7161" width="9.109375" style="141"/>
    <col min="7162" max="7162" width="5.44140625" style="141" customWidth="1"/>
    <col min="7163" max="7163" width="16" style="141" customWidth="1"/>
    <col min="7164" max="7164" width="22.44140625" style="141" customWidth="1"/>
    <col min="7165" max="7165" width="6.33203125" style="141" customWidth="1"/>
    <col min="7166" max="7166" width="7.44140625" style="141" customWidth="1"/>
    <col min="7167" max="7167" width="9.33203125" style="141" customWidth="1"/>
    <col min="7168" max="7169" width="8.109375" style="141" customWidth="1"/>
    <col min="7170" max="7170" width="10.6640625" style="141" customWidth="1"/>
    <col min="7171" max="7171" width="10.109375" style="141" customWidth="1"/>
    <col min="7172" max="7172" width="8.33203125" style="141" customWidth="1"/>
    <col min="7173" max="7173" width="9.109375" style="141"/>
    <col min="7174" max="7174" width="10.6640625" style="141" customWidth="1"/>
    <col min="7175" max="7175" width="9.109375" style="141"/>
    <col min="7176" max="7176" width="10" style="141" customWidth="1"/>
    <col min="7177" max="7177" width="8.6640625" style="141" customWidth="1"/>
    <col min="7178" max="7178" width="9.5546875" style="141" customWidth="1"/>
    <col min="7179" max="7417" width="9.109375" style="141"/>
    <col min="7418" max="7418" width="5.44140625" style="141" customWidth="1"/>
    <col min="7419" max="7419" width="16" style="141" customWidth="1"/>
    <col min="7420" max="7420" width="22.44140625" style="141" customWidth="1"/>
    <col min="7421" max="7421" width="6.33203125" style="141" customWidth="1"/>
    <col min="7422" max="7422" width="7.44140625" style="141" customWidth="1"/>
    <col min="7423" max="7423" width="9.33203125" style="141" customWidth="1"/>
    <col min="7424" max="7425" width="8.109375" style="141" customWidth="1"/>
    <col min="7426" max="7426" width="10.6640625" style="141" customWidth="1"/>
    <col min="7427" max="7427" width="10.109375" style="141" customWidth="1"/>
    <col min="7428" max="7428" width="8.33203125" style="141" customWidth="1"/>
    <col min="7429" max="7429" width="9.109375" style="141"/>
    <col min="7430" max="7430" width="10.6640625" style="141" customWidth="1"/>
    <col min="7431" max="7431" width="9.109375" style="141"/>
    <col min="7432" max="7432" width="10" style="141" customWidth="1"/>
    <col min="7433" max="7433" width="8.6640625" style="141" customWidth="1"/>
    <col min="7434" max="7434" width="9.5546875" style="141" customWidth="1"/>
    <col min="7435" max="7673" width="9.109375" style="141"/>
    <col min="7674" max="7674" width="5.44140625" style="141" customWidth="1"/>
    <col min="7675" max="7675" width="16" style="141" customWidth="1"/>
    <col min="7676" max="7676" width="22.44140625" style="141" customWidth="1"/>
    <col min="7677" max="7677" width="6.33203125" style="141" customWidth="1"/>
    <col min="7678" max="7678" width="7.44140625" style="141" customWidth="1"/>
    <col min="7679" max="7679" width="9.33203125" style="141" customWidth="1"/>
    <col min="7680" max="7681" width="8.109375" style="141" customWidth="1"/>
    <col min="7682" max="7682" width="10.6640625" style="141" customWidth="1"/>
    <col min="7683" max="7683" width="10.109375" style="141" customWidth="1"/>
    <col min="7684" max="7684" width="8.33203125" style="141" customWidth="1"/>
    <col min="7685" max="7685" width="9.109375" style="141"/>
    <col min="7686" max="7686" width="10.6640625" style="141" customWidth="1"/>
    <col min="7687" max="7687" width="9.109375" style="141"/>
    <col min="7688" max="7688" width="10" style="141" customWidth="1"/>
    <col min="7689" max="7689" width="8.6640625" style="141" customWidth="1"/>
    <col min="7690" max="7690" width="9.5546875" style="141" customWidth="1"/>
    <col min="7691" max="7929" width="9.109375" style="141"/>
    <col min="7930" max="7930" width="5.44140625" style="141" customWidth="1"/>
    <col min="7931" max="7931" width="16" style="141" customWidth="1"/>
    <col min="7932" max="7932" width="22.44140625" style="141" customWidth="1"/>
    <col min="7933" max="7933" width="6.33203125" style="141" customWidth="1"/>
    <col min="7934" max="7934" width="7.44140625" style="141" customWidth="1"/>
    <col min="7935" max="7935" width="9.33203125" style="141" customWidth="1"/>
    <col min="7936" max="7937" width="8.109375" style="141" customWidth="1"/>
    <col min="7938" max="7938" width="10.6640625" style="141" customWidth="1"/>
    <col min="7939" max="7939" width="10.109375" style="141" customWidth="1"/>
    <col min="7940" max="7940" width="8.33203125" style="141" customWidth="1"/>
    <col min="7941" max="7941" width="9.109375" style="141"/>
    <col min="7942" max="7942" width="10.6640625" style="141" customWidth="1"/>
    <col min="7943" max="7943" width="9.109375" style="141"/>
    <col min="7944" max="7944" width="10" style="141" customWidth="1"/>
    <col min="7945" max="7945" width="8.6640625" style="141" customWidth="1"/>
    <col min="7946" max="7946" width="9.5546875" style="141" customWidth="1"/>
    <col min="7947" max="8185" width="9.109375" style="141"/>
    <col min="8186" max="8186" width="5.44140625" style="141" customWidth="1"/>
    <col min="8187" max="8187" width="16" style="141" customWidth="1"/>
    <col min="8188" max="8188" width="22.44140625" style="141" customWidth="1"/>
    <col min="8189" max="8189" width="6.33203125" style="141" customWidth="1"/>
    <col min="8190" max="8190" width="7.44140625" style="141" customWidth="1"/>
    <col min="8191" max="8191" width="9.33203125" style="141" customWidth="1"/>
    <col min="8192" max="8193" width="8.109375" style="141" customWidth="1"/>
    <col min="8194" max="8194" width="10.6640625" style="141" customWidth="1"/>
    <col min="8195" max="8195" width="10.109375" style="141" customWidth="1"/>
    <col min="8196" max="8196" width="8.33203125" style="141" customWidth="1"/>
    <col min="8197" max="8197" width="9.109375" style="141"/>
    <col min="8198" max="8198" width="10.6640625" style="141" customWidth="1"/>
    <col min="8199" max="8199" width="9.109375" style="141"/>
    <col min="8200" max="8200" width="10" style="141" customWidth="1"/>
    <col min="8201" max="8201" width="8.6640625" style="141" customWidth="1"/>
    <col min="8202" max="8202" width="9.5546875" style="141" customWidth="1"/>
    <col min="8203" max="8441" width="9.109375" style="141"/>
    <col min="8442" max="8442" width="5.44140625" style="141" customWidth="1"/>
    <col min="8443" max="8443" width="16" style="141" customWidth="1"/>
    <col min="8444" max="8444" width="22.44140625" style="141" customWidth="1"/>
    <col min="8445" max="8445" width="6.33203125" style="141" customWidth="1"/>
    <col min="8446" max="8446" width="7.44140625" style="141" customWidth="1"/>
    <col min="8447" max="8447" width="9.33203125" style="141" customWidth="1"/>
    <col min="8448" max="8449" width="8.109375" style="141" customWidth="1"/>
    <col min="8450" max="8450" width="10.6640625" style="141" customWidth="1"/>
    <col min="8451" max="8451" width="10.109375" style="141" customWidth="1"/>
    <col min="8452" max="8452" width="8.33203125" style="141" customWidth="1"/>
    <col min="8453" max="8453" width="9.109375" style="141"/>
    <col min="8454" max="8454" width="10.6640625" style="141" customWidth="1"/>
    <col min="8455" max="8455" width="9.109375" style="141"/>
    <col min="8456" max="8456" width="10" style="141" customWidth="1"/>
    <col min="8457" max="8457" width="8.6640625" style="141" customWidth="1"/>
    <col min="8458" max="8458" width="9.5546875" style="141" customWidth="1"/>
    <col min="8459" max="8697" width="9.109375" style="141"/>
    <col min="8698" max="8698" width="5.44140625" style="141" customWidth="1"/>
    <col min="8699" max="8699" width="16" style="141" customWidth="1"/>
    <col min="8700" max="8700" width="22.44140625" style="141" customWidth="1"/>
    <col min="8701" max="8701" width="6.33203125" style="141" customWidth="1"/>
    <col min="8702" max="8702" width="7.44140625" style="141" customWidth="1"/>
    <col min="8703" max="8703" width="9.33203125" style="141" customWidth="1"/>
    <col min="8704" max="8705" width="8.109375" style="141" customWidth="1"/>
    <col min="8706" max="8706" width="10.6640625" style="141" customWidth="1"/>
    <col min="8707" max="8707" width="10.109375" style="141" customWidth="1"/>
    <col min="8708" max="8708" width="8.33203125" style="141" customWidth="1"/>
    <col min="8709" max="8709" width="9.109375" style="141"/>
    <col min="8710" max="8710" width="10.6640625" style="141" customWidth="1"/>
    <col min="8711" max="8711" width="9.109375" style="141"/>
    <col min="8712" max="8712" width="10" style="141" customWidth="1"/>
    <col min="8713" max="8713" width="8.6640625" style="141" customWidth="1"/>
    <col min="8714" max="8714" width="9.5546875" style="141" customWidth="1"/>
    <col min="8715" max="8953" width="9.109375" style="141"/>
    <col min="8954" max="8954" width="5.44140625" style="141" customWidth="1"/>
    <col min="8955" max="8955" width="16" style="141" customWidth="1"/>
    <col min="8956" max="8956" width="22.44140625" style="141" customWidth="1"/>
    <col min="8957" max="8957" width="6.33203125" style="141" customWidth="1"/>
    <col min="8958" max="8958" width="7.44140625" style="141" customWidth="1"/>
    <col min="8959" max="8959" width="9.33203125" style="141" customWidth="1"/>
    <col min="8960" max="8961" width="8.109375" style="141" customWidth="1"/>
    <col min="8962" max="8962" width="10.6640625" style="141" customWidth="1"/>
    <col min="8963" max="8963" width="10.109375" style="141" customWidth="1"/>
    <col min="8964" max="8964" width="8.33203125" style="141" customWidth="1"/>
    <col min="8965" max="8965" width="9.109375" style="141"/>
    <col min="8966" max="8966" width="10.6640625" style="141" customWidth="1"/>
    <col min="8967" max="8967" width="9.109375" style="141"/>
    <col min="8968" max="8968" width="10" style="141" customWidth="1"/>
    <col min="8969" max="8969" width="8.6640625" style="141" customWidth="1"/>
    <col min="8970" max="8970" width="9.5546875" style="141" customWidth="1"/>
    <col min="8971" max="9209" width="9.109375" style="141"/>
    <col min="9210" max="9210" width="5.44140625" style="141" customWidth="1"/>
    <col min="9211" max="9211" width="16" style="141" customWidth="1"/>
    <col min="9212" max="9212" width="22.44140625" style="141" customWidth="1"/>
    <col min="9213" max="9213" width="6.33203125" style="141" customWidth="1"/>
    <col min="9214" max="9214" width="7.44140625" style="141" customWidth="1"/>
    <col min="9215" max="9215" width="9.33203125" style="141" customWidth="1"/>
    <col min="9216" max="9217" width="8.109375" style="141" customWidth="1"/>
    <col min="9218" max="9218" width="10.6640625" style="141" customWidth="1"/>
    <col min="9219" max="9219" width="10.109375" style="141" customWidth="1"/>
    <col min="9220" max="9220" width="8.33203125" style="141" customWidth="1"/>
    <col min="9221" max="9221" width="9.109375" style="141"/>
    <col min="9222" max="9222" width="10.6640625" style="141" customWidth="1"/>
    <col min="9223" max="9223" width="9.109375" style="141"/>
    <col min="9224" max="9224" width="10" style="141" customWidth="1"/>
    <col min="9225" max="9225" width="8.6640625" style="141" customWidth="1"/>
    <col min="9226" max="9226" width="9.5546875" style="141" customWidth="1"/>
    <col min="9227" max="9465" width="9.109375" style="141"/>
    <col min="9466" max="9466" width="5.44140625" style="141" customWidth="1"/>
    <col min="9467" max="9467" width="16" style="141" customWidth="1"/>
    <col min="9468" max="9468" width="22.44140625" style="141" customWidth="1"/>
    <col min="9469" max="9469" width="6.33203125" style="141" customWidth="1"/>
    <col min="9470" max="9470" width="7.44140625" style="141" customWidth="1"/>
    <col min="9471" max="9471" width="9.33203125" style="141" customWidth="1"/>
    <col min="9472" max="9473" width="8.109375" style="141" customWidth="1"/>
    <col min="9474" max="9474" width="10.6640625" style="141" customWidth="1"/>
    <col min="9475" max="9475" width="10.109375" style="141" customWidth="1"/>
    <col min="9476" max="9476" width="8.33203125" style="141" customWidth="1"/>
    <col min="9477" max="9477" width="9.109375" style="141"/>
    <col min="9478" max="9478" width="10.6640625" style="141" customWidth="1"/>
    <col min="9479" max="9479" width="9.109375" style="141"/>
    <col min="9480" max="9480" width="10" style="141" customWidth="1"/>
    <col min="9481" max="9481" width="8.6640625" style="141" customWidth="1"/>
    <col min="9482" max="9482" width="9.5546875" style="141" customWidth="1"/>
    <col min="9483" max="9721" width="9.109375" style="141"/>
    <col min="9722" max="9722" width="5.44140625" style="141" customWidth="1"/>
    <col min="9723" max="9723" width="16" style="141" customWidth="1"/>
    <col min="9724" max="9724" width="22.44140625" style="141" customWidth="1"/>
    <col min="9725" max="9725" width="6.33203125" style="141" customWidth="1"/>
    <col min="9726" max="9726" width="7.44140625" style="141" customWidth="1"/>
    <col min="9727" max="9727" width="9.33203125" style="141" customWidth="1"/>
    <col min="9728" max="9729" width="8.109375" style="141" customWidth="1"/>
    <col min="9730" max="9730" width="10.6640625" style="141" customWidth="1"/>
    <col min="9731" max="9731" width="10.109375" style="141" customWidth="1"/>
    <col min="9732" max="9732" width="8.33203125" style="141" customWidth="1"/>
    <col min="9733" max="9733" width="9.109375" style="141"/>
    <col min="9734" max="9734" width="10.6640625" style="141" customWidth="1"/>
    <col min="9735" max="9735" width="9.109375" style="141"/>
    <col min="9736" max="9736" width="10" style="141" customWidth="1"/>
    <col min="9737" max="9737" width="8.6640625" style="141" customWidth="1"/>
    <col min="9738" max="9738" width="9.5546875" style="141" customWidth="1"/>
    <col min="9739" max="9977" width="9.109375" style="141"/>
    <col min="9978" max="9978" width="5.44140625" style="141" customWidth="1"/>
    <col min="9979" max="9979" width="16" style="141" customWidth="1"/>
    <col min="9980" max="9980" width="22.44140625" style="141" customWidth="1"/>
    <col min="9981" max="9981" width="6.33203125" style="141" customWidth="1"/>
    <col min="9982" max="9982" width="7.44140625" style="141" customWidth="1"/>
    <col min="9983" max="9983" width="9.33203125" style="141" customWidth="1"/>
    <col min="9984" max="9985" width="8.109375" style="141" customWidth="1"/>
    <col min="9986" max="9986" width="10.6640625" style="141" customWidth="1"/>
    <col min="9987" max="9987" width="10.109375" style="141" customWidth="1"/>
    <col min="9988" max="9988" width="8.33203125" style="141" customWidth="1"/>
    <col min="9989" max="9989" width="9.109375" style="141"/>
    <col min="9990" max="9990" width="10.6640625" style="141" customWidth="1"/>
    <col min="9991" max="9991" width="9.109375" style="141"/>
    <col min="9992" max="9992" width="10" style="141" customWidth="1"/>
    <col min="9993" max="9993" width="8.6640625" style="141" customWidth="1"/>
    <col min="9994" max="9994" width="9.5546875" style="141" customWidth="1"/>
    <col min="9995" max="10233" width="9.109375" style="141"/>
    <col min="10234" max="10234" width="5.44140625" style="141" customWidth="1"/>
    <col min="10235" max="10235" width="16" style="141" customWidth="1"/>
    <col min="10236" max="10236" width="22.44140625" style="141" customWidth="1"/>
    <col min="10237" max="10237" width="6.33203125" style="141" customWidth="1"/>
    <col min="10238" max="10238" width="7.44140625" style="141" customWidth="1"/>
    <col min="10239" max="10239" width="9.33203125" style="141" customWidth="1"/>
    <col min="10240" max="10241" width="8.109375" style="141" customWidth="1"/>
    <col min="10242" max="10242" width="10.6640625" style="141" customWidth="1"/>
    <col min="10243" max="10243" width="10.109375" style="141" customWidth="1"/>
    <col min="10244" max="10244" width="8.33203125" style="141" customWidth="1"/>
    <col min="10245" max="10245" width="9.109375" style="141"/>
    <col min="10246" max="10246" width="10.6640625" style="141" customWidth="1"/>
    <col min="10247" max="10247" width="9.109375" style="141"/>
    <col min="10248" max="10248" width="10" style="141" customWidth="1"/>
    <col min="10249" max="10249" width="8.6640625" style="141" customWidth="1"/>
    <col min="10250" max="10250" width="9.5546875" style="141" customWidth="1"/>
    <col min="10251" max="10489" width="9.109375" style="141"/>
    <col min="10490" max="10490" width="5.44140625" style="141" customWidth="1"/>
    <col min="10491" max="10491" width="16" style="141" customWidth="1"/>
    <col min="10492" max="10492" width="22.44140625" style="141" customWidth="1"/>
    <col min="10493" max="10493" width="6.33203125" style="141" customWidth="1"/>
    <col min="10494" max="10494" width="7.44140625" style="141" customWidth="1"/>
    <col min="10495" max="10495" width="9.33203125" style="141" customWidth="1"/>
    <col min="10496" max="10497" width="8.109375" style="141" customWidth="1"/>
    <col min="10498" max="10498" width="10.6640625" style="141" customWidth="1"/>
    <col min="10499" max="10499" width="10.109375" style="141" customWidth="1"/>
    <col min="10500" max="10500" width="8.33203125" style="141" customWidth="1"/>
    <col min="10501" max="10501" width="9.109375" style="141"/>
    <col min="10502" max="10502" width="10.6640625" style="141" customWidth="1"/>
    <col min="10503" max="10503" width="9.109375" style="141"/>
    <col min="10504" max="10504" width="10" style="141" customWidth="1"/>
    <col min="10505" max="10505" width="8.6640625" style="141" customWidth="1"/>
    <col min="10506" max="10506" width="9.5546875" style="141" customWidth="1"/>
    <col min="10507" max="10745" width="9.109375" style="141"/>
    <col min="10746" max="10746" width="5.44140625" style="141" customWidth="1"/>
    <col min="10747" max="10747" width="16" style="141" customWidth="1"/>
    <col min="10748" max="10748" width="22.44140625" style="141" customWidth="1"/>
    <col min="10749" max="10749" width="6.33203125" style="141" customWidth="1"/>
    <col min="10750" max="10750" width="7.44140625" style="141" customWidth="1"/>
    <col min="10751" max="10751" width="9.33203125" style="141" customWidth="1"/>
    <col min="10752" max="10753" width="8.109375" style="141" customWidth="1"/>
    <col min="10754" max="10754" width="10.6640625" style="141" customWidth="1"/>
    <col min="10755" max="10755" width="10.109375" style="141" customWidth="1"/>
    <col min="10756" max="10756" width="8.33203125" style="141" customWidth="1"/>
    <col min="10757" max="10757" width="9.109375" style="141"/>
    <col min="10758" max="10758" width="10.6640625" style="141" customWidth="1"/>
    <col min="10759" max="10759" width="9.109375" style="141"/>
    <col min="10760" max="10760" width="10" style="141" customWidth="1"/>
    <col min="10761" max="10761" width="8.6640625" style="141" customWidth="1"/>
    <col min="10762" max="10762" width="9.5546875" style="141" customWidth="1"/>
    <col min="10763" max="11001" width="9.109375" style="141"/>
    <col min="11002" max="11002" width="5.44140625" style="141" customWidth="1"/>
    <col min="11003" max="11003" width="16" style="141" customWidth="1"/>
    <col min="11004" max="11004" width="22.44140625" style="141" customWidth="1"/>
    <col min="11005" max="11005" width="6.33203125" style="141" customWidth="1"/>
    <col min="11006" max="11006" width="7.44140625" style="141" customWidth="1"/>
    <col min="11007" max="11007" width="9.33203125" style="141" customWidth="1"/>
    <col min="11008" max="11009" width="8.109375" style="141" customWidth="1"/>
    <col min="11010" max="11010" width="10.6640625" style="141" customWidth="1"/>
    <col min="11011" max="11011" width="10.109375" style="141" customWidth="1"/>
    <col min="11012" max="11012" width="8.33203125" style="141" customWidth="1"/>
    <col min="11013" max="11013" width="9.109375" style="141"/>
    <col min="11014" max="11014" width="10.6640625" style="141" customWidth="1"/>
    <col min="11015" max="11015" width="9.109375" style="141"/>
    <col min="11016" max="11016" width="10" style="141" customWidth="1"/>
    <col min="11017" max="11017" width="8.6640625" style="141" customWidth="1"/>
    <col min="11018" max="11018" width="9.5546875" style="141" customWidth="1"/>
    <col min="11019" max="11257" width="9.109375" style="141"/>
    <col min="11258" max="11258" width="5.44140625" style="141" customWidth="1"/>
    <col min="11259" max="11259" width="16" style="141" customWidth="1"/>
    <col min="11260" max="11260" width="22.44140625" style="141" customWidth="1"/>
    <col min="11261" max="11261" width="6.33203125" style="141" customWidth="1"/>
    <col min="11262" max="11262" width="7.44140625" style="141" customWidth="1"/>
    <col min="11263" max="11263" width="9.33203125" style="141" customWidth="1"/>
    <col min="11264" max="11265" width="8.109375" style="141" customWidth="1"/>
    <col min="11266" max="11266" width="10.6640625" style="141" customWidth="1"/>
    <col min="11267" max="11267" width="10.109375" style="141" customWidth="1"/>
    <col min="11268" max="11268" width="8.33203125" style="141" customWidth="1"/>
    <col min="11269" max="11269" width="9.109375" style="141"/>
    <col min="11270" max="11270" width="10.6640625" style="141" customWidth="1"/>
    <col min="11271" max="11271" width="9.109375" style="141"/>
    <col min="11272" max="11272" width="10" style="141" customWidth="1"/>
    <col min="11273" max="11273" width="8.6640625" style="141" customWidth="1"/>
    <col min="11274" max="11274" width="9.5546875" style="141" customWidth="1"/>
    <col min="11275" max="11513" width="9.109375" style="141"/>
    <col min="11514" max="11514" width="5.44140625" style="141" customWidth="1"/>
    <col min="11515" max="11515" width="16" style="141" customWidth="1"/>
    <col min="11516" max="11516" width="22.44140625" style="141" customWidth="1"/>
    <col min="11517" max="11517" width="6.33203125" style="141" customWidth="1"/>
    <col min="11518" max="11518" width="7.44140625" style="141" customWidth="1"/>
    <col min="11519" max="11519" width="9.33203125" style="141" customWidth="1"/>
    <col min="11520" max="11521" width="8.109375" style="141" customWidth="1"/>
    <col min="11522" max="11522" width="10.6640625" style="141" customWidth="1"/>
    <col min="11523" max="11523" width="10.109375" style="141" customWidth="1"/>
    <col min="11524" max="11524" width="8.33203125" style="141" customWidth="1"/>
    <col min="11525" max="11525" width="9.109375" style="141"/>
    <col min="11526" max="11526" width="10.6640625" style="141" customWidth="1"/>
    <col min="11527" max="11527" width="9.109375" style="141"/>
    <col min="11528" max="11528" width="10" style="141" customWidth="1"/>
    <col min="11529" max="11529" width="8.6640625" style="141" customWidth="1"/>
    <col min="11530" max="11530" width="9.5546875" style="141" customWidth="1"/>
    <col min="11531" max="11769" width="9.109375" style="141"/>
    <col min="11770" max="11770" width="5.44140625" style="141" customWidth="1"/>
    <col min="11771" max="11771" width="16" style="141" customWidth="1"/>
    <col min="11772" max="11772" width="22.44140625" style="141" customWidth="1"/>
    <col min="11773" max="11773" width="6.33203125" style="141" customWidth="1"/>
    <col min="11774" max="11774" width="7.44140625" style="141" customWidth="1"/>
    <col min="11775" max="11775" width="9.33203125" style="141" customWidth="1"/>
    <col min="11776" max="11777" width="8.109375" style="141" customWidth="1"/>
    <col min="11778" max="11778" width="10.6640625" style="141" customWidth="1"/>
    <col min="11779" max="11779" width="10.109375" style="141" customWidth="1"/>
    <col min="11780" max="11780" width="8.33203125" style="141" customWidth="1"/>
    <col min="11781" max="11781" width="9.109375" style="141"/>
    <col min="11782" max="11782" width="10.6640625" style="141" customWidth="1"/>
    <col min="11783" max="11783" width="9.109375" style="141"/>
    <col min="11784" max="11784" width="10" style="141" customWidth="1"/>
    <col min="11785" max="11785" width="8.6640625" style="141" customWidth="1"/>
    <col min="11786" max="11786" width="9.5546875" style="141" customWidth="1"/>
    <col min="11787" max="12025" width="9.109375" style="141"/>
    <col min="12026" max="12026" width="5.44140625" style="141" customWidth="1"/>
    <col min="12027" max="12027" width="16" style="141" customWidth="1"/>
    <col min="12028" max="12028" width="22.44140625" style="141" customWidth="1"/>
    <col min="12029" max="12029" width="6.33203125" style="141" customWidth="1"/>
    <col min="12030" max="12030" width="7.44140625" style="141" customWidth="1"/>
    <col min="12031" max="12031" width="9.33203125" style="141" customWidth="1"/>
    <col min="12032" max="12033" width="8.109375" style="141" customWidth="1"/>
    <col min="12034" max="12034" width="10.6640625" style="141" customWidth="1"/>
    <col min="12035" max="12035" width="10.109375" style="141" customWidth="1"/>
    <col min="12036" max="12036" width="8.33203125" style="141" customWidth="1"/>
    <col min="12037" max="12037" width="9.109375" style="141"/>
    <col min="12038" max="12038" width="10.6640625" style="141" customWidth="1"/>
    <col min="12039" max="12039" width="9.109375" style="141"/>
    <col min="12040" max="12040" width="10" style="141" customWidth="1"/>
    <col min="12041" max="12041" width="8.6640625" style="141" customWidth="1"/>
    <col min="12042" max="12042" width="9.5546875" style="141" customWidth="1"/>
    <col min="12043" max="12281" width="9.109375" style="141"/>
    <col min="12282" max="12282" width="5.44140625" style="141" customWidth="1"/>
    <col min="12283" max="12283" width="16" style="141" customWidth="1"/>
    <col min="12284" max="12284" width="22.44140625" style="141" customWidth="1"/>
    <col min="12285" max="12285" width="6.33203125" style="141" customWidth="1"/>
    <col min="12286" max="12286" width="7.44140625" style="141" customWidth="1"/>
    <col min="12287" max="12287" width="9.33203125" style="141" customWidth="1"/>
    <col min="12288" max="12289" width="8.109375" style="141" customWidth="1"/>
    <col min="12290" max="12290" width="10.6640625" style="141" customWidth="1"/>
    <col min="12291" max="12291" width="10.109375" style="141" customWidth="1"/>
    <col min="12292" max="12292" width="8.33203125" style="141" customWidth="1"/>
    <col min="12293" max="12293" width="9.109375" style="141"/>
    <col min="12294" max="12294" width="10.6640625" style="141" customWidth="1"/>
    <col min="12295" max="12295" width="9.109375" style="141"/>
    <col min="12296" max="12296" width="10" style="141" customWidth="1"/>
    <col min="12297" max="12297" width="8.6640625" style="141" customWidth="1"/>
    <col min="12298" max="12298" width="9.5546875" style="141" customWidth="1"/>
    <col min="12299" max="12537" width="9.109375" style="141"/>
    <col min="12538" max="12538" width="5.44140625" style="141" customWidth="1"/>
    <col min="12539" max="12539" width="16" style="141" customWidth="1"/>
    <col min="12540" max="12540" width="22.44140625" style="141" customWidth="1"/>
    <col min="12541" max="12541" width="6.33203125" style="141" customWidth="1"/>
    <col min="12542" max="12542" width="7.44140625" style="141" customWidth="1"/>
    <col min="12543" max="12543" width="9.33203125" style="141" customWidth="1"/>
    <col min="12544" max="12545" width="8.109375" style="141" customWidth="1"/>
    <col min="12546" max="12546" width="10.6640625" style="141" customWidth="1"/>
    <col min="12547" max="12547" width="10.109375" style="141" customWidth="1"/>
    <col min="12548" max="12548" width="8.33203125" style="141" customWidth="1"/>
    <col min="12549" max="12549" width="9.109375" style="141"/>
    <col min="12550" max="12550" width="10.6640625" style="141" customWidth="1"/>
    <col min="12551" max="12551" width="9.109375" style="141"/>
    <col min="12552" max="12552" width="10" style="141" customWidth="1"/>
    <col min="12553" max="12553" width="8.6640625" style="141" customWidth="1"/>
    <col min="12554" max="12554" width="9.5546875" style="141" customWidth="1"/>
    <col min="12555" max="12793" width="9.109375" style="141"/>
    <col min="12794" max="12794" width="5.44140625" style="141" customWidth="1"/>
    <col min="12795" max="12795" width="16" style="141" customWidth="1"/>
    <col min="12796" max="12796" width="22.44140625" style="141" customWidth="1"/>
    <col min="12797" max="12797" width="6.33203125" style="141" customWidth="1"/>
    <col min="12798" max="12798" width="7.44140625" style="141" customWidth="1"/>
    <col min="12799" max="12799" width="9.33203125" style="141" customWidth="1"/>
    <col min="12800" max="12801" width="8.109375" style="141" customWidth="1"/>
    <col min="12802" max="12802" width="10.6640625" style="141" customWidth="1"/>
    <col min="12803" max="12803" width="10.109375" style="141" customWidth="1"/>
    <col min="12804" max="12804" width="8.33203125" style="141" customWidth="1"/>
    <col min="12805" max="12805" width="9.109375" style="141"/>
    <col min="12806" max="12806" width="10.6640625" style="141" customWidth="1"/>
    <col min="12807" max="12807" width="9.109375" style="141"/>
    <col min="12808" max="12808" width="10" style="141" customWidth="1"/>
    <col min="12809" max="12809" width="8.6640625" style="141" customWidth="1"/>
    <col min="12810" max="12810" width="9.5546875" style="141" customWidth="1"/>
    <col min="12811" max="13049" width="9.109375" style="141"/>
    <col min="13050" max="13050" width="5.44140625" style="141" customWidth="1"/>
    <col min="13051" max="13051" width="16" style="141" customWidth="1"/>
    <col min="13052" max="13052" width="22.44140625" style="141" customWidth="1"/>
    <col min="13053" max="13053" width="6.33203125" style="141" customWidth="1"/>
    <col min="13054" max="13054" width="7.44140625" style="141" customWidth="1"/>
    <col min="13055" max="13055" width="9.33203125" style="141" customWidth="1"/>
    <col min="13056" max="13057" width="8.109375" style="141" customWidth="1"/>
    <col min="13058" max="13058" width="10.6640625" style="141" customWidth="1"/>
    <col min="13059" max="13059" width="10.109375" style="141" customWidth="1"/>
    <col min="13060" max="13060" width="8.33203125" style="141" customWidth="1"/>
    <col min="13061" max="13061" width="9.109375" style="141"/>
    <col min="13062" max="13062" width="10.6640625" style="141" customWidth="1"/>
    <col min="13063" max="13063" width="9.109375" style="141"/>
    <col min="13064" max="13064" width="10" style="141" customWidth="1"/>
    <col min="13065" max="13065" width="8.6640625" style="141" customWidth="1"/>
    <col min="13066" max="13066" width="9.5546875" style="141" customWidth="1"/>
    <col min="13067" max="13305" width="9.109375" style="141"/>
    <col min="13306" max="13306" width="5.44140625" style="141" customWidth="1"/>
    <col min="13307" max="13307" width="16" style="141" customWidth="1"/>
    <col min="13308" max="13308" width="22.44140625" style="141" customWidth="1"/>
    <col min="13309" max="13309" width="6.33203125" style="141" customWidth="1"/>
    <col min="13310" max="13310" width="7.44140625" style="141" customWidth="1"/>
    <col min="13311" max="13311" width="9.33203125" style="141" customWidth="1"/>
    <col min="13312" max="13313" width="8.109375" style="141" customWidth="1"/>
    <col min="13314" max="13314" width="10.6640625" style="141" customWidth="1"/>
    <col min="13315" max="13315" width="10.109375" style="141" customWidth="1"/>
    <col min="13316" max="13316" width="8.33203125" style="141" customWidth="1"/>
    <col min="13317" max="13317" width="9.109375" style="141"/>
    <col min="13318" max="13318" width="10.6640625" style="141" customWidth="1"/>
    <col min="13319" max="13319" width="9.109375" style="141"/>
    <col min="13320" max="13320" width="10" style="141" customWidth="1"/>
    <col min="13321" max="13321" width="8.6640625" style="141" customWidth="1"/>
    <col min="13322" max="13322" width="9.5546875" style="141" customWidth="1"/>
    <col min="13323" max="13561" width="9.109375" style="141"/>
    <col min="13562" max="13562" width="5.44140625" style="141" customWidth="1"/>
    <col min="13563" max="13563" width="16" style="141" customWidth="1"/>
    <col min="13564" max="13564" width="22.44140625" style="141" customWidth="1"/>
    <col min="13565" max="13565" width="6.33203125" style="141" customWidth="1"/>
    <col min="13566" max="13566" width="7.44140625" style="141" customWidth="1"/>
    <col min="13567" max="13567" width="9.33203125" style="141" customWidth="1"/>
    <col min="13568" max="13569" width="8.109375" style="141" customWidth="1"/>
    <col min="13570" max="13570" width="10.6640625" style="141" customWidth="1"/>
    <col min="13571" max="13571" width="10.109375" style="141" customWidth="1"/>
    <col min="13572" max="13572" width="8.33203125" style="141" customWidth="1"/>
    <col min="13573" max="13573" width="9.109375" style="141"/>
    <col min="13574" max="13574" width="10.6640625" style="141" customWidth="1"/>
    <col min="13575" max="13575" width="9.109375" style="141"/>
    <col min="13576" max="13576" width="10" style="141" customWidth="1"/>
    <col min="13577" max="13577" width="8.6640625" style="141" customWidth="1"/>
    <col min="13578" max="13578" width="9.5546875" style="141" customWidth="1"/>
    <col min="13579" max="13817" width="9.109375" style="141"/>
    <col min="13818" max="13818" width="5.44140625" style="141" customWidth="1"/>
    <col min="13819" max="13819" width="16" style="141" customWidth="1"/>
    <col min="13820" max="13820" width="22.44140625" style="141" customWidth="1"/>
    <col min="13821" max="13821" width="6.33203125" style="141" customWidth="1"/>
    <col min="13822" max="13822" width="7.44140625" style="141" customWidth="1"/>
    <col min="13823" max="13823" width="9.33203125" style="141" customWidth="1"/>
    <col min="13824" max="13825" width="8.109375" style="141" customWidth="1"/>
    <col min="13826" max="13826" width="10.6640625" style="141" customWidth="1"/>
    <col min="13827" max="13827" width="10.109375" style="141" customWidth="1"/>
    <col min="13828" max="13828" width="8.33203125" style="141" customWidth="1"/>
    <col min="13829" max="13829" width="9.109375" style="141"/>
    <col min="13830" max="13830" width="10.6640625" style="141" customWidth="1"/>
    <col min="13831" max="13831" width="9.109375" style="141"/>
    <col min="13832" max="13832" width="10" style="141" customWidth="1"/>
    <col min="13833" max="13833" width="8.6640625" style="141" customWidth="1"/>
    <col min="13834" max="13834" width="9.5546875" style="141" customWidth="1"/>
    <col min="13835" max="14073" width="9.109375" style="141"/>
    <col min="14074" max="14074" width="5.44140625" style="141" customWidth="1"/>
    <col min="14075" max="14075" width="16" style="141" customWidth="1"/>
    <col min="14076" max="14076" width="22.44140625" style="141" customWidth="1"/>
    <col min="14077" max="14077" width="6.33203125" style="141" customWidth="1"/>
    <col min="14078" max="14078" width="7.44140625" style="141" customWidth="1"/>
    <col min="14079" max="14079" width="9.33203125" style="141" customWidth="1"/>
    <col min="14080" max="14081" width="8.109375" style="141" customWidth="1"/>
    <col min="14082" max="14082" width="10.6640625" style="141" customWidth="1"/>
    <col min="14083" max="14083" width="10.109375" style="141" customWidth="1"/>
    <col min="14084" max="14084" width="8.33203125" style="141" customWidth="1"/>
    <col min="14085" max="14085" width="9.109375" style="141"/>
    <col min="14086" max="14086" width="10.6640625" style="141" customWidth="1"/>
    <col min="14087" max="14087" width="9.109375" style="141"/>
    <col min="14088" max="14088" width="10" style="141" customWidth="1"/>
    <col min="14089" max="14089" width="8.6640625" style="141" customWidth="1"/>
    <col min="14090" max="14090" width="9.5546875" style="141" customWidth="1"/>
    <col min="14091" max="14329" width="9.109375" style="141"/>
    <col min="14330" max="14330" width="5.44140625" style="141" customWidth="1"/>
    <col min="14331" max="14331" width="16" style="141" customWidth="1"/>
    <col min="14332" max="14332" width="22.44140625" style="141" customWidth="1"/>
    <col min="14333" max="14333" width="6.33203125" style="141" customWidth="1"/>
    <col min="14334" max="14334" width="7.44140625" style="141" customWidth="1"/>
    <col min="14335" max="14335" width="9.33203125" style="141" customWidth="1"/>
    <col min="14336" max="14337" width="8.109375" style="141" customWidth="1"/>
    <col min="14338" max="14338" width="10.6640625" style="141" customWidth="1"/>
    <col min="14339" max="14339" width="10.109375" style="141" customWidth="1"/>
    <col min="14340" max="14340" width="8.33203125" style="141" customWidth="1"/>
    <col min="14341" max="14341" width="9.109375" style="141"/>
    <col min="14342" max="14342" width="10.6640625" style="141" customWidth="1"/>
    <col min="14343" max="14343" width="9.109375" style="141"/>
    <col min="14344" max="14344" width="10" style="141" customWidth="1"/>
    <col min="14345" max="14345" width="8.6640625" style="141" customWidth="1"/>
    <col min="14346" max="14346" width="9.5546875" style="141" customWidth="1"/>
    <col min="14347" max="14585" width="9.109375" style="141"/>
    <col min="14586" max="14586" width="5.44140625" style="141" customWidth="1"/>
    <col min="14587" max="14587" width="16" style="141" customWidth="1"/>
    <col min="14588" max="14588" width="22.44140625" style="141" customWidth="1"/>
    <col min="14589" max="14589" width="6.33203125" style="141" customWidth="1"/>
    <col min="14590" max="14590" width="7.44140625" style="141" customWidth="1"/>
    <col min="14591" max="14591" width="9.33203125" style="141" customWidth="1"/>
    <col min="14592" max="14593" width="8.109375" style="141" customWidth="1"/>
    <col min="14594" max="14594" width="10.6640625" style="141" customWidth="1"/>
    <col min="14595" max="14595" width="10.109375" style="141" customWidth="1"/>
    <col min="14596" max="14596" width="8.33203125" style="141" customWidth="1"/>
    <col min="14597" max="14597" width="9.109375" style="141"/>
    <col min="14598" max="14598" width="10.6640625" style="141" customWidth="1"/>
    <col min="14599" max="14599" width="9.109375" style="141"/>
    <col min="14600" max="14600" width="10" style="141" customWidth="1"/>
    <col min="14601" max="14601" width="8.6640625" style="141" customWidth="1"/>
    <col min="14602" max="14602" width="9.5546875" style="141" customWidth="1"/>
    <col min="14603" max="14841" width="9.109375" style="141"/>
    <col min="14842" max="14842" width="5.44140625" style="141" customWidth="1"/>
    <col min="14843" max="14843" width="16" style="141" customWidth="1"/>
    <col min="14844" max="14844" width="22.44140625" style="141" customWidth="1"/>
    <col min="14845" max="14845" width="6.33203125" style="141" customWidth="1"/>
    <col min="14846" max="14846" width="7.44140625" style="141" customWidth="1"/>
    <col min="14847" max="14847" width="9.33203125" style="141" customWidth="1"/>
    <col min="14848" max="14849" width="8.109375" style="141" customWidth="1"/>
    <col min="14850" max="14850" width="10.6640625" style="141" customWidth="1"/>
    <col min="14851" max="14851" width="10.109375" style="141" customWidth="1"/>
    <col min="14852" max="14852" width="8.33203125" style="141" customWidth="1"/>
    <col min="14853" max="14853" width="9.109375" style="141"/>
    <col min="14854" max="14854" width="10.6640625" style="141" customWidth="1"/>
    <col min="14855" max="14855" width="9.109375" style="141"/>
    <col min="14856" max="14856" width="10" style="141" customWidth="1"/>
    <col min="14857" max="14857" width="8.6640625" style="141" customWidth="1"/>
    <col min="14858" max="14858" width="9.5546875" style="141" customWidth="1"/>
    <col min="14859" max="15097" width="9.109375" style="141"/>
    <col min="15098" max="15098" width="5.44140625" style="141" customWidth="1"/>
    <col min="15099" max="15099" width="16" style="141" customWidth="1"/>
    <col min="15100" max="15100" width="22.44140625" style="141" customWidth="1"/>
    <col min="15101" max="15101" width="6.33203125" style="141" customWidth="1"/>
    <col min="15102" max="15102" width="7.44140625" style="141" customWidth="1"/>
    <col min="15103" max="15103" width="9.33203125" style="141" customWidth="1"/>
    <col min="15104" max="15105" width="8.109375" style="141" customWidth="1"/>
    <col min="15106" max="15106" width="10.6640625" style="141" customWidth="1"/>
    <col min="15107" max="15107" width="10.109375" style="141" customWidth="1"/>
    <col min="15108" max="15108" width="8.33203125" style="141" customWidth="1"/>
    <col min="15109" max="15109" width="9.109375" style="141"/>
    <col min="15110" max="15110" width="10.6640625" style="141" customWidth="1"/>
    <col min="15111" max="15111" width="9.109375" style="141"/>
    <col min="15112" max="15112" width="10" style="141" customWidth="1"/>
    <col min="15113" max="15113" width="8.6640625" style="141" customWidth="1"/>
    <col min="15114" max="15114" width="9.5546875" style="141" customWidth="1"/>
    <col min="15115" max="15353" width="9.109375" style="141"/>
    <col min="15354" max="15354" width="5.44140625" style="141" customWidth="1"/>
    <col min="15355" max="15355" width="16" style="141" customWidth="1"/>
    <col min="15356" max="15356" width="22.44140625" style="141" customWidth="1"/>
    <col min="15357" max="15357" width="6.33203125" style="141" customWidth="1"/>
    <col min="15358" max="15358" width="7.44140625" style="141" customWidth="1"/>
    <col min="15359" max="15359" width="9.33203125" style="141" customWidth="1"/>
    <col min="15360" max="15361" width="8.109375" style="141" customWidth="1"/>
    <col min="15362" max="15362" width="10.6640625" style="141" customWidth="1"/>
    <col min="15363" max="15363" width="10.109375" style="141" customWidth="1"/>
    <col min="15364" max="15364" width="8.33203125" style="141" customWidth="1"/>
    <col min="15365" max="15365" width="9.109375" style="141"/>
    <col min="15366" max="15366" width="10.6640625" style="141" customWidth="1"/>
    <col min="15367" max="15367" width="9.109375" style="141"/>
    <col min="15368" max="15368" width="10" style="141" customWidth="1"/>
    <col min="15369" max="15369" width="8.6640625" style="141" customWidth="1"/>
    <col min="15370" max="15370" width="9.5546875" style="141" customWidth="1"/>
    <col min="15371" max="15609" width="9.109375" style="141"/>
    <col min="15610" max="15610" width="5.44140625" style="141" customWidth="1"/>
    <col min="15611" max="15611" width="16" style="141" customWidth="1"/>
    <col min="15612" max="15612" width="22.44140625" style="141" customWidth="1"/>
    <col min="15613" max="15613" width="6.33203125" style="141" customWidth="1"/>
    <col min="15614" max="15614" width="7.44140625" style="141" customWidth="1"/>
    <col min="15615" max="15615" width="9.33203125" style="141" customWidth="1"/>
    <col min="15616" max="15617" width="8.109375" style="141" customWidth="1"/>
    <col min="15618" max="15618" width="10.6640625" style="141" customWidth="1"/>
    <col min="15619" max="15619" width="10.109375" style="141" customWidth="1"/>
    <col min="15620" max="15620" width="8.33203125" style="141" customWidth="1"/>
    <col min="15621" max="15621" width="9.109375" style="141"/>
    <col min="15622" max="15622" width="10.6640625" style="141" customWidth="1"/>
    <col min="15623" max="15623" width="9.109375" style="141"/>
    <col min="15624" max="15624" width="10" style="141" customWidth="1"/>
    <col min="15625" max="15625" width="8.6640625" style="141" customWidth="1"/>
    <col min="15626" max="15626" width="9.5546875" style="141" customWidth="1"/>
    <col min="15627" max="15865" width="9.109375" style="141"/>
    <col min="15866" max="15866" width="5.44140625" style="141" customWidth="1"/>
    <col min="15867" max="15867" width="16" style="141" customWidth="1"/>
    <col min="15868" max="15868" width="22.44140625" style="141" customWidth="1"/>
    <col min="15869" max="15869" width="6.33203125" style="141" customWidth="1"/>
    <col min="15870" max="15870" width="7.44140625" style="141" customWidth="1"/>
    <col min="15871" max="15871" width="9.33203125" style="141" customWidth="1"/>
    <col min="15872" max="15873" width="8.109375" style="141" customWidth="1"/>
    <col min="15874" max="15874" width="10.6640625" style="141" customWidth="1"/>
    <col min="15875" max="15875" width="10.109375" style="141" customWidth="1"/>
    <col min="15876" max="15876" width="8.33203125" style="141" customWidth="1"/>
    <col min="15877" max="15877" width="9.109375" style="141"/>
    <col min="15878" max="15878" width="10.6640625" style="141" customWidth="1"/>
    <col min="15879" max="15879" width="9.109375" style="141"/>
    <col min="15880" max="15880" width="10" style="141" customWidth="1"/>
    <col min="15881" max="15881" width="8.6640625" style="141" customWidth="1"/>
    <col min="15882" max="15882" width="9.5546875" style="141" customWidth="1"/>
    <col min="15883" max="16121" width="9.109375" style="141"/>
    <col min="16122" max="16122" width="5.44140625" style="141" customWidth="1"/>
    <col min="16123" max="16123" width="16" style="141" customWidth="1"/>
    <col min="16124" max="16124" width="22.44140625" style="141" customWidth="1"/>
    <col min="16125" max="16125" width="6.33203125" style="141" customWidth="1"/>
    <col min="16126" max="16126" width="7.44140625" style="141" customWidth="1"/>
    <col min="16127" max="16127" width="9.33203125" style="141" customWidth="1"/>
    <col min="16128" max="16129" width="8.109375" style="141" customWidth="1"/>
    <col min="16130" max="16130" width="10.6640625" style="141" customWidth="1"/>
    <col min="16131" max="16131" width="10.109375" style="141" customWidth="1"/>
    <col min="16132" max="16132" width="8.33203125" style="141" customWidth="1"/>
    <col min="16133" max="16133" width="9.109375" style="141"/>
    <col min="16134" max="16134" width="10.6640625" style="141" customWidth="1"/>
    <col min="16135" max="16135" width="9.109375" style="141"/>
    <col min="16136" max="16136" width="10" style="141" customWidth="1"/>
    <col min="16137" max="16137" width="8.6640625" style="141" customWidth="1"/>
    <col min="16138" max="16138" width="9.5546875" style="141" customWidth="1"/>
    <col min="16139" max="16384" width="9.109375" style="141"/>
  </cols>
  <sheetData>
    <row r="1" spans="1:11">
      <c r="H1" s="500"/>
      <c r="I1" s="500"/>
      <c r="J1" s="499"/>
    </row>
    <row r="2" spans="1:11">
      <c r="H2" s="500"/>
      <c r="I2" s="500"/>
      <c r="J2" s="499"/>
    </row>
    <row r="3" spans="1:11">
      <c r="J3" s="498"/>
    </row>
    <row r="4" spans="1:11">
      <c r="A4" s="143" t="s">
        <v>468</v>
      </c>
      <c r="B4" s="142"/>
      <c r="C4" s="142"/>
      <c r="D4" s="498"/>
      <c r="E4" s="498"/>
      <c r="F4" s="498"/>
      <c r="G4" s="498"/>
      <c r="H4" s="498"/>
      <c r="I4" s="498"/>
      <c r="J4" s="498"/>
    </row>
    <row r="5" spans="1:11">
      <c r="A5" s="252" t="s">
        <v>580</v>
      </c>
      <c r="B5" s="142"/>
      <c r="C5" s="142"/>
      <c r="D5" s="498"/>
      <c r="E5" s="498"/>
      <c r="F5" s="498"/>
      <c r="G5" s="498"/>
      <c r="H5" s="498"/>
      <c r="I5" s="498"/>
      <c r="J5" s="498"/>
    </row>
    <row r="6" spans="1:11">
      <c r="A6" s="252"/>
      <c r="B6" s="142"/>
      <c r="C6" s="142"/>
      <c r="D6" s="498"/>
      <c r="E6" s="498"/>
      <c r="F6" s="498"/>
      <c r="G6" s="498"/>
      <c r="H6" s="498"/>
      <c r="I6" s="498"/>
      <c r="J6" s="498"/>
    </row>
    <row r="7" spans="1:11">
      <c r="A7" s="253"/>
      <c r="B7" s="253"/>
      <c r="C7" s="253"/>
      <c r="D7" s="501"/>
      <c r="E7" s="501"/>
      <c r="F7" s="141" t="s">
        <v>38</v>
      </c>
      <c r="G7" s="463"/>
      <c r="H7" t="s">
        <v>1011</v>
      </c>
      <c r="I7" s="502"/>
      <c r="J7" s="501"/>
      <c r="K7" s="254"/>
    </row>
    <row r="8" spans="1:11">
      <c r="A8" s="461" t="s">
        <v>6</v>
      </c>
      <c r="B8" s="255"/>
      <c r="C8" s="255"/>
      <c r="D8" s="503"/>
      <c r="E8" s="504"/>
      <c r="F8" s="504"/>
      <c r="G8" s="505"/>
      <c r="H8" s="620"/>
      <c r="I8" s="621"/>
      <c r="J8" s="503"/>
      <c r="K8" s="254"/>
    </row>
    <row r="9" spans="1:11">
      <c r="A9" s="256"/>
      <c r="B9" s="257"/>
      <c r="C9" s="257"/>
      <c r="D9" s="516"/>
      <c r="E9" s="620"/>
      <c r="F9" s="621"/>
      <c r="G9" s="506"/>
      <c r="H9" s="622" t="s">
        <v>471</v>
      </c>
      <c r="I9" s="623"/>
      <c r="J9" s="507"/>
      <c r="K9" s="254"/>
    </row>
    <row r="10" spans="1:11">
      <c r="A10" s="256" t="s">
        <v>11</v>
      </c>
      <c r="B10" s="256" t="s">
        <v>857</v>
      </c>
      <c r="C10" s="256" t="s">
        <v>7</v>
      </c>
      <c r="D10" s="508" t="s">
        <v>473</v>
      </c>
      <c r="E10" s="622" t="s">
        <v>471</v>
      </c>
      <c r="F10" s="623"/>
      <c r="G10" s="476" t="s">
        <v>472</v>
      </c>
      <c r="H10" s="624" t="s">
        <v>581</v>
      </c>
      <c r="J10" s="476" t="s">
        <v>472</v>
      </c>
      <c r="K10" s="254"/>
    </row>
    <row r="11" spans="1:11">
      <c r="A11" s="258"/>
      <c r="B11" s="258"/>
      <c r="C11" s="258"/>
      <c r="D11" s="509" t="s">
        <v>9</v>
      </c>
      <c r="E11" s="509" t="s">
        <v>582</v>
      </c>
      <c r="F11" s="509" t="s">
        <v>581</v>
      </c>
      <c r="G11" s="509" t="s">
        <v>9</v>
      </c>
      <c r="H11" s="625"/>
      <c r="I11" s="485" t="s">
        <v>582</v>
      </c>
      <c r="J11" s="509" t="s">
        <v>9</v>
      </c>
      <c r="K11" s="254"/>
    </row>
    <row r="12" spans="1:11" s="262" customFormat="1">
      <c r="A12" s="259"/>
      <c r="B12" s="259"/>
      <c r="C12" s="259"/>
      <c r="D12" s="476"/>
      <c r="E12" s="476"/>
      <c r="F12" s="476"/>
      <c r="G12" s="476"/>
      <c r="H12" s="476"/>
      <c r="I12" s="476"/>
      <c r="J12" s="476"/>
      <c r="K12" s="261"/>
    </row>
    <row r="13" spans="1:11" s="262" customFormat="1">
      <c r="A13" s="259" t="s">
        <v>454</v>
      </c>
      <c r="B13" s="263" t="s">
        <v>583</v>
      </c>
      <c r="C13" s="259"/>
      <c r="D13" s="511">
        <v>0.97</v>
      </c>
      <c r="E13" s="511">
        <v>10.45</v>
      </c>
      <c r="F13" s="511">
        <v>10.6</v>
      </c>
      <c r="G13" s="511">
        <v>0.97</v>
      </c>
      <c r="H13" s="511">
        <v>10.45</v>
      </c>
      <c r="I13" s="511">
        <v>10.6</v>
      </c>
      <c r="J13" s="511">
        <v>0.97</v>
      </c>
      <c r="K13" s="261"/>
    </row>
    <row r="14" spans="1:11" s="262" customFormat="1">
      <c r="A14" s="259"/>
      <c r="B14" s="510" t="s">
        <v>982</v>
      </c>
      <c r="C14" s="259" t="s">
        <v>584</v>
      </c>
      <c r="D14" s="479"/>
      <c r="E14" s="479"/>
      <c r="F14" s="479"/>
      <c r="G14" s="479"/>
      <c r="H14" s="479"/>
      <c r="I14" s="479"/>
      <c r="J14" s="479"/>
      <c r="K14" s="261"/>
    </row>
    <row r="15" spans="1:11" s="262" customFormat="1">
      <c r="A15" s="259"/>
      <c r="B15" s="259"/>
      <c r="C15" s="259" t="s">
        <v>477</v>
      </c>
      <c r="D15" s="479"/>
      <c r="E15" s="479"/>
      <c r="F15" s="479"/>
      <c r="G15" s="479"/>
      <c r="H15" s="479"/>
      <c r="I15" s="479"/>
      <c r="J15" s="479"/>
      <c r="K15" s="261"/>
    </row>
    <row r="16" spans="1:11" s="262" customFormat="1">
      <c r="A16" s="259"/>
      <c r="B16" s="259"/>
      <c r="C16" s="259" t="s">
        <v>478</v>
      </c>
      <c r="D16" s="479"/>
      <c r="E16" s="479"/>
      <c r="F16" s="479"/>
      <c r="G16" s="479"/>
      <c r="H16" s="479"/>
      <c r="I16" s="479"/>
      <c r="J16" s="479"/>
      <c r="K16" s="261"/>
    </row>
    <row r="17" spans="1:11" s="262" customFormat="1">
      <c r="A17" s="259"/>
      <c r="B17" s="259"/>
      <c r="C17" s="259" t="s">
        <v>585</v>
      </c>
      <c r="D17" s="479"/>
      <c r="E17" s="479"/>
      <c r="F17" s="479"/>
      <c r="G17" s="479"/>
      <c r="H17" s="479"/>
      <c r="I17" s="479"/>
      <c r="J17" s="479"/>
      <c r="K17" s="261"/>
    </row>
    <row r="18" spans="1:11" s="262" customFormat="1">
      <c r="A18" s="259"/>
      <c r="B18" s="259"/>
      <c r="C18" s="259"/>
      <c r="D18" s="479"/>
      <c r="E18" s="512"/>
      <c r="F18" s="479"/>
      <c r="G18" s="479"/>
      <c r="H18" s="512"/>
      <c r="I18" s="479"/>
      <c r="J18" s="479"/>
      <c r="K18" s="261"/>
    </row>
    <row r="19" spans="1:11" s="262" customFormat="1">
      <c r="A19" s="259"/>
      <c r="B19" s="259"/>
      <c r="C19" s="259"/>
      <c r="D19" s="479"/>
      <c r="E19" s="479"/>
      <c r="F19" s="479"/>
      <c r="G19" s="479"/>
      <c r="H19" s="479"/>
      <c r="I19" s="479"/>
      <c r="J19" s="479"/>
      <c r="K19" s="261"/>
    </row>
    <row r="20" spans="1:11" s="262" customFormat="1">
      <c r="A20" s="259"/>
      <c r="B20" s="259"/>
      <c r="C20" s="259"/>
      <c r="D20" s="479"/>
      <c r="E20" s="479"/>
      <c r="F20" s="479"/>
      <c r="G20" s="479"/>
      <c r="H20" s="479"/>
      <c r="I20" s="479"/>
      <c r="J20" s="479"/>
      <c r="K20" s="261"/>
    </row>
    <row r="21" spans="1:11" s="262" customFormat="1" ht="15" hidden="1" customHeight="1">
      <c r="A21" s="259"/>
      <c r="B21" s="259"/>
      <c r="C21" s="263"/>
      <c r="D21" s="513"/>
      <c r="E21" s="513"/>
      <c r="F21" s="513"/>
      <c r="G21" s="513"/>
      <c r="H21" s="513"/>
      <c r="I21" s="513"/>
      <c r="J21" s="513"/>
      <c r="K21" s="261"/>
    </row>
    <row r="22" spans="1:11">
      <c r="A22" s="257" t="s">
        <v>455</v>
      </c>
      <c r="B22" s="264" t="s">
        <v>482</v>
      </c>
      <c r="C22" s="264"/>
      <c r="D22" s="478">
        <v>43.71</v>
      </c>
      <c r="E22" s="478">
        <v>220.1</v>
      </c>
      <c r="F22" s="478">
        <v>220.88</v>
      </c>
      <c r="G22" s="478">
        <v>43.71</v>
      </c>
      <c r="H22" s="478">
        <v>220.88</v>
      </c>
      <c r="I22" s="478">
        <v>220.1</v>
      </c>
      <c r="J22" s="478">
        <v>23.87</v>
      </c>
      <c r="K22" s="254"/>
    </row>
    <row r="23" spans="1:11">
      <c r="A23" s="257" t="s">
        <v>456</v>
      </c>
      <c r="B23" s="257" t="s">
        <v>995</v>
      </c>
      <c r="C23" s="265" t="s">
        <v>586</v>
      </c>
      <c r="D23" s="479"/>
      <c r="E23" s="479"/>
      <c r="F23" s="479"/>
      <c r="G23" s="479"/>
      <c r="H23" s="479"/>
      <c r="I23" s="479"/>
      <c r="J23" s="479"/>
      <c r="K23" s="254"/>
    </row>
    <row r="24" spans="1:11">
      <c r="A24" s="257"/>
      <c r="B24" s="257" t="s">
        <v>986</v>
      </c>
      <c r="C24" s="257" t="s">
        <v>587</v>
      </c>
      <c r="D24" s="478">
        <v>380.35017341040464</v>
      </c>
      <c r="E24" s="478">
        <v>380.35017341040464</v>
      </c>
      <c r="F24" s="478">
        <v>380.35017341040464</v>
      </c>
      <c r="G24" s="478">
        <v>135.23872832369943</v>
      </c>
      <c r="H24" s="478">
        <v>166.29184248554913</v>
      </c>
      <c r="I24" s="478">
        <v>166.29184248554913</v>
      </c>
      <c r="J24" s="478">
        <v>86.636372832369943</v>
      </c>
      <c r="K24" s="254"/>
    </row>
    <row r="25" spans="1:11">
      <c r="A25" s="257"/>
      <c r="B25" s="257"/>
      <c r="C25" s="257"/>
      <c r="D25" s="479"/>
      <c r="E25" s="479"/>
      <c r="F25" s="479"/>
      <c r="G25" s="479"/>
      <c r="H25" s="479"/>
      <c r="I25" s="479"/>
      <c r="J25" s="479"/>
      <c r="K25" s="254"/>
    </row>
    <row r="26" spans="1:11">
      <c r="A26" s="257"/>
      <c r="B26" s="257"/>
      <c r="C26" s="256" t="s">
        <v>485</v>
      </c>
      <c r="D26" s="478">
        <v>425.03017341040464</v>
      </c>
      <c r="E26" s="478">
        <v>610.90017341040459</v>
      </c>
      <c r="F26" s="478">
        <v>611.83017341040465</v>
      </c>
      <c r="G26" s="478">
        <v>179.91872832369944</v>
      </c>
      <c r="H26" s="478">
        <v>397.62184248554911</v>
      </c>
      <c r="I26" s="478">
        <v>396.99184248554911</v>
      </c>
      <c r="J26" s="478">
        <v>111.47637283236995</v>
      </c>
      <c r="K26" s="254"/>
    </row>
    <row r="27" spans="1:11">
      <c r="A27" s="257"/>
      <c r="B27" s="257"/>
      <c r="C27" s="257"/>
      <c r="D27" s="479"/>
      <c r="E27" s="479"/>
      <c r="F27" s="479"/>
      <c r="G27" s="479"/>
      <c r="H27" s="479"/>
      <c r="I27" s="479"/>
      <c r="J27" s="479"/>
      <c r="K27" s="254"/>
    </row>
    <row r="28" spans="1:11">
      <c r="A28" s="257"/>
      <c r="B28" s="257"/>
      <c r="C28" s="489" t="s">
        <v>996</v>
      </c>
      <c r="D28" s="479">
        <v>85.01</v>
      </c>
      <c r="E28" s="479">
        <v>122.18003468208092</v>
      </c>
      <c r="F28" s="479">
        <v>122.37</v>
      </c>
      <c r="G28" s="479">
        <v>35.979999999999997</v>
      </c>
      <c r="H28" s="479">
        <v>79.524368497109833</v>
      </c>
      <c r="I28" s="479">
        <v>79.400000000000006</v>
      </c>
      <c r="J28" s="479">
        <v>22.3</v>
      </c>
      <c r="K28" s="254"/>
    </row>
    <row r="29" spans="1:11">
      <c r="A29" s="257"/>
      <c r="B29" s="257"/>
      <c r="C29" s="257"/>
      <c r="D29" s="479"/>
      <c r="E29" s="479"/>
      <c r="F29" s="479"/>
      <c r="G29" s="479"/>
      <c r="H29" s="479"/>
      <c r="I29" s="479"/>
      <c r="J29" s="479"/>
      <c r="K29" s="254"/>
    </row>
    <row r="30" spans="1:11">
      <c r="A30" s="257"/>
      <c r="B30" s="257"/>
      <c r="C30" s="256" t="s">
        <v>486</v>
      </c>
      <c r="D30" s="478">
        <v>510.04017341040463</v>
      </c>
      <c r="E30" s="478">
        <v>733.08020809248546</v>
      </c>
      <c r="F30" s="478">
        <v>734.20017341040466</v>
      </c>
      <c r="G30" s="478">
        <v>215.89872832369943</v>
      </c>
      <c r="H30" s="478">
        <v>477.14621098265894</v>
      </c>
      <c r="I30" s="478">
        <v>476.39184248554909</v>
      </c>
      <c r="J30" s="478">
        <v>133.77637283236996</v>
      </c>
      <c r="K30" s="254"/>
    </row>
    <row r="31" spans="1:11">
      <c r="A31" s="258"/>
      <c r="B31" s="258"/>
      <c r="C31" s="258"/>
      <c r="D31" s="514"/>
      <c r="E31" s="514"/>
      <c r="F31" s="514"/>
      <c r="G31" s="485"/>
      <c r="H31" s="485"/>
      <c r="I31" s="485"/>
      <c r="J31" s="485"/>
      <c r="K31" s="254"/>
    </row>
    <row r="32" spans="1:11">
      <c r="A32" s="254"/>
      <c r="B32" s="254"/>
      <c r="C32" s="254"/>
      <c r="D32" s="515"/>
      <c r="E32" s="515"/>
      <c r="F32" s="515"/>
      <c r="G32" s="515"/>
      <c r="H32" s="515"/>
      <c r="I32" s="515"/>
      <c r="J32" s="515"/>
      <c r="K32" s="254"/>
    </row>
    <row r="33" spans="1:11">
      <c r="A33" s="254"/>
      <c r="B33" s="254"/>
      <c r="C33" s="254"/>
      <c r="D33" s="515"/>
      <c r="E33" s="515"/>
      <c r="F33" s="515"/>
      <c r="G33" s="515"/>
      <c r="H33" s="515"/>
      <c r="I33" s="515"/>
      <c r="J33" s="515"/>
      <c r="K33" s="254"/>
    </row>
    <row r="35" spans="1:11">
      <c r="D35" s="465"/>
      <c r="E35" s="465"/>
      <c r="F35" s="466"/>
      <c r="G35" s="465"/>
      <c r="H35" s="465"/>
    </row>
    <row r="36" spans="1:11">
      <c r="D36" s="465"/>
      <c r="E36" s="465"/>
      <c r="F36" s="466"/>
      <c r="G36" s="465"/>
      <c r="H36" s="465"/>
    </row>
    <row r="37" spans="1:11">
      <c r="D37" s="465"/>
      <c r="E37" s="465"/>
      <c r="F37" s="466"/>
      <c r="G37" s="465"/>
      <c r="H37" s="465"/>
    </row>
    <row r="38" spans="1:11">
      <c r="D38" s="465"/>
      <c r="E38" s="465"/>
      <c r="F38" s="465"/>
      <c r="G38" s="465"/>
      <c r="H38" s="465"/>
    </row>
    <row r="39" spans="1:11">
      <c r="D39" s="465"/>
      <c r="E39" s="465"/>
      <c r="F39" s="465"/>
      <c r="G39" s="465"/>
      <c r="H39" s="465"/>
    </row>
    <row r="40" spans="1:11">
      <c r="D40" s="465"/>
      <c r="E40" s="465"/>
      <c r="F40" s="466"/>
      <c r="G40" s="465"/>
      <c r="H40" s="465"/>
    </row>
    <row r="41" spans="1:11">
      <c r="D41" s="465"/>
      <c r="E41" s="465"/>
      <c r="F41" s="466"/>
      <c r="G41" s="465"/>
      <c r="H41" s="465"/>
    </row>
  </sheetData>
  <mergeCells count="5">
    <mergeCell ref="E9:F9"/>
    <mergeCell ref="H9:I9"/>
    <mergeCell ref="E10:F10"/>
    <mergeCell ref="H10:H11"/>
    <mergeCell ref="H8:I8"/>
  </mergeCells>
  <pageMargins left="0.59055118110236227" right="0.19685039370078741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113"/>
  <sheetViews>
    <sheetView workbookViewId="0">
      <selection activeCell="I107" sqref="I107"/>
    </sheetView>
  </sheetViews>
  <sheetFormatPr defaultRowHeight="13.2"/>
  <cols>
    <col min="1" max="1" width="7.33203125" customWidth="1"/>
    <col min="2" max="2" width="35.88671875" customWidth="1"/>
    <col min="3" max="3" width="8.33203125" customWidth="1"/>
    <col min="6" max="6" width="11.109375" customWidth="1"/>
  </cols>
  <sheetData>
    <row r="2" spans="1:6">
      <c r="A2" s="4" t="s">
        <v>588</v>
      </c>
      <c r="B2" s="4"/>
      <c r="C2" s="4"/>
      <c r="D2" s="4"/>
      <c r="E2" s="4"/>
      <c r="F2" s="4"/>
    </row>
    <row r="3" spans="1:6">
      <c r="A3" s="4" t="s">
        <v>257</v>
      </c>
      <c r="B3" s="4"/>
      <c r="C3" s="4"/>
      <c r="D3" s="4"/>
      <c r="E3" s="4"/>
      <c r="F3" s="4"/>
    </row>
    <row r="4" spans="1:6">
      <c r="B4" s="4"/>
      <c r="C4" s="4"/>
      <c r="D4" s="4"/>
      <c r="E4" s="4"/>
      <c r="F4" s="4"/>
    </row>
    <row r="5" spans="1:6">
      <c r="D5" t="s">
        <v>38</v>
      </c>
      <c r="F5" s="87" t="s">
        <v>926</v>
      </c>
    </row>
    <row r="6" spans="1:6">
      <c r="A6" s="146" t="s">
        <v>470</v>
      </c>
      <c r="B6" s="88" t="s">
        <v>39</v>
      </c>
      <c r="C6" s="88" t="s">
        <v>40</v>
      </c>
      <c r="D6" s="220" t="s">
        <v>259</v>
      </c>
      <c r="E6" s="88" t="s">
        <v>14</v>
      </c>
      <c r="F6" s="220" t="s">
        <v>260</v>
      </c>
    </row>
    <row r="7" spans="1:6">
      <c r="A7" s="149" t="s">
        <v>589</v>
      </c>
      <c r="B7" s="90" t="s">
        <v>42</v>
      </c>
      <c r="C7" s="90" t="s">
        <v>590</v>
      </c>
      <c r="D7" s="222" t="s">
        <v>262</v>
      </c>
      <c r="E7" s="423" t="s">
        <v>571</v>
      </c>
      <c r="F7" s="222" t="s">
        <v>263</v>
      </c>
    </row>
    <row r="8" spans="1:6">
      <c r="A8" s="154"/>
      <c r="B8" s="92"/>
      <c r="C8" s="92"/>
      <c r="D8" s="226" t="s">
        <v>9</v>
      </c>
      <c r="E8" s="424" t="s">
        <v>9</v>
      </c>
      <c r="F8" s="226" t="s">
        <v>9</v>
      </c>
    </row>
    <row r="9" spans="1:6">
      <c r="A9" s="149"/>
      <c r="B9" s="91" t="s">
        <v>591</v>
      </c>
      <c r="C9" s="111"/>
      <c r="D9" s="229"/>
      <c r="E9" s="229"/>
      <c r="F9" s="229"/>
    </row>
    <row r="10" spans="1:6">
      <c r="A10" s="149"/>
      <c r="B10" s="95" t="s">
        <v>264</v>
      </c>
      <c r="C10" s="95"/>
      <c r="D10" s="229"/>
      <c r="E10" s="229"/>
      <c r="F10" s="229"/>
    </row>
    <row r="11" spans="1:6">
      <c r="A11" s="149">
        <v>1</v>
      </c>
      <c r="B11" s="94" t="s">
        <v>592</v>
      </c>
      <c r="C11" s="90" t="s">
        <v>593</v>
      </c>
      <c r="D11" s="230">
        <v>42.15</v>
      </c>
      <c r="E11" s="230">
        <v>8.43</v>
      </c>
      <c r="F11" s="230">
        <v>50.58</v>
      </c>
    </row>
    <row r="12" spans="1:6">
      <c r="A12" s="149">
        <v>2</v>
      </c>
      <c r="B12" s="94" t="s">
        <v>594</v>
      </c>
      <c r="C12" s="90" t="s">
        <v>384</v>
      </c>
      <c r="D12" s="230">
        <v>63.21</v>
      </c>
      <c r="E12" s="230">
        <v>12.64</v>
      </c>
      <c r="F12" s="230">
        <v>75.849999999999994</v>
      </c>
    </row>
    <row r="13" spans="1:6">
      <c r="A13" s="149">
        <v>3</v>
      </c>
      <c r="B13" s="96" t="s">
        <v>595</v>
      </c>
      <c r="C13" s="90" t="s">
        <v>596</v>
      </c>
      <c r="D13" s="230">
        <v>157.15</v>
      </c>
      <c r="E13" s="230">
        <v>31.43</v>
      </c>
      <c r="F13" s="230">
        <v>188.58</v>
      </c>
    </row>
    <row r="14" spans="1:6">
      <c r="A14" s="149">
        <v>4</v>
      </c>
      <c r="B14" s="96" t="s">
        <v>597</v>
      </c>
      <c r="C14" s="90" t="s">
        <v>598</v>
      </c>
      <c r="D14" s="230">
        <v>143.71</v>
      </c>
      <c r="E14" s="230">
        <v>28.74</v>
      </c>
      <c r="F14" s="230">
        <v>172.45</v>
      </c>
    </row>
    <row r="15" spans="1:6">
      <c r="A15" s="149">
        <v>5</v>
      </c>
      <c r="B15" s="96" t="s">
        <v>599</v>
      </c>
      <c r="C15" s="90" t="s">
        <v>600</v>
      </c>
      <c r="D15" s="230">
        <v>120.72</v>
      </c>
      <c r="E15" s="230">
        <v>24.14</v>
      </c>
      <c r="F15" s="230">
        <v>144.86000000000001</v>
      </c>
    </row>
    <row r="16" spans="1:6">
      <c r="A16" s="149">
        <v>6</v>
      </c>
      <c r="B16" s="94" t="s">
        <v>601</v>
      </c>
      <c r="C16" s="90" t="s">
        <v>602</v>
      </c>
      <c r="D16" s="230">
        <v>80.5</v>
      </c>
      <c r="E16" s="230">
        <v>16.100000000000001</v>
      </c>
      <c r="F16" s="230">
        <v>96.6</v>
      </c>
    </row>
    <row r="17" spans="1:6">
      <c r="A17" s="149">
        <v>7</v>
      </c>
      <c r="B17" s="94" t="s">
        <v>603</v>
      </c>
      <c r="C17" s="90" t="s">
        <v>604</v>
      </c>
      <c r="D17" s="230">
        <v>114.99</v>
      </c>
      <c r="E17" s="230">
        <v>23</v>
      </c>
      <c r="F17" s="230">
        <v>137.99</v>
      </c>
    </row>
    <row r="18" spans="1:6">
      <c r="A18" s="149">
        <v>8</v>
      </c>
      <c r="B18" s="96" t="s">
        <v>605</v>
      </c>
      <c r="C18" s="90" t="s">
        <v>606</v>
      </c>
      <c r="D18" s="230">
        <v>130.29</v>
      </c>
      <c r="E18" s="230">
        <v>26.06</v>
      </c>
      <c r="F18" s="230">
        <v>156.35</v>
      </c>
    </row>
    <row r="19" spans="1:6">
      <c r="A19" s="149">
        <v>9</v>
      </c>
      <c r="B19" s="96" t="s">
        <v>607</v>
      </c>
      <c r="C19" s="90" t="s">
        <v>608</v>
      </c>
      <c r="D19" s="230">
        <v>268.29000000000002</v>
      </c>
      <c r="E19" s="230">
        <v>53.66</v>
      </c>
      <c r="F19" s="230">
        <v>321.95</v>
      </c>
    </row>
    <row r="20" spans="1:6">
      <c r="A20" s="149">
        <v>10</v>
      </c>
      <c r="B20" s="162" t="s">
        <v>609</v>
      </c>
      <c r="C20" s="90"/>
      <c r="D20" s="230"/>
      <c r="E20" s="230"/>
      <c r="F20" s="230"/>
    </row>
    <row r="21" spans="1:6">
      <c r="A21" s="149"/>
      <c r="B21" s="94" t="s">
        <v>610</v>
      </c>
      <c r="C21" s="90" t="s">
        <v>611</v>
      </c>
      <c r="D21" s="230">
        <v>141.53</v>
      </c>
      <c r="E21" s="230">
        <v>28.31</v>
      </c>
      <c r="F21" s="230">
        <v>169.84</v>
      </c>
    </row>
    <row r="22" spans="1:6">
      <c r="A22" s="149">
        <v>11</v>
      </c>
      <c r="B22" s="96" t="s">
        <v>612</v>
      </c>
      <c r="C22" s="266"/>
      <c r="D22" s="230"/>
      <c r="E22" s="230"/>
      <c r="F22" s="230"/>
    </row>
    <row r="23" spans="1:6">
      <c r="A23" s="149"/>
      <c r="B23" s="94" t="s">
        <v>613</v>
      </c>
      <c r="C23" s="90" t="s">
        <v>384</v>
      </c>
      <c r="D23" s="230">
        <v>124.97</v>
      </c>
      <c r="E23" s="230">
        <v>24.99</v>
      </c>
      <c r="F23" s="230">
        <v>149.96</v>
      </c>
    </row>
    <row r="24" spans="1:6">
      <c r="A24" s="149">
        <v>12</v>
      </c>
      <c r="B24" s="96" t="s">
        <v>614</v>
      </c>
      <c r="C24" s="266"/>
      <c r="D24" s="230"/>
      <c r="E24" s="230"/>
      <c r="F24" s="230"/>
    </row>
    <row r="25" spans="1:6">
      <c r="A25" s="149"/>
      <c r="B25" s="94" t="s">
        <v>615</v>
      </c>
      <c r="C25" s="90" t="s">
        <v>384</v>
      </c>
      <c r="D25" s="230">
        <v>162.74</v>
      </c>
      <c r="E25" s="230">
        <v>32.549999999999997</v>
      </c>
      <c r="F25" s="230">
        <v>195.29</v>
      </c>
    </row>
    <row r="26" spans="1:6">
      <c r="A26" s="149">
        <v>13</v>
      </c>
      <c r="B26" s="94" t="s">
        <v>616</v>
      </c>
      <c r="C26" s="90"/>
      <c r="D26" s="230"/>
      <c r="E26" s="230"/>
      <c r="F26" s="230"/>
    </row>
    <row r="27" spans="1:6">
      <c r="A27" s="149"/>
      <c r="B27" s="94" t="s">
        <v>617</v>
      </c>
      <c r="C27" s="90" t="s">
        <v>618</v>
      </c>
      <c r="D27" s="230">
        <v>212.25000000000003</v>
      </c>
      <c r="E27" s="230">
        <v>42.45</v>
      </c>
      <c r="F27" s="230">
        <v>254.70000000000005</v>
      </c>
    </row>
    <row r="28" spans="1:6">
      <c r="A28" s="149">
        <v>14</v>
      </c>
      <c r="B28" s="94" t="s">
        <v>619</v>
      </c>
      <c r="C28" s="90" t="s">
        <v>596</v>
      </c>
      <c r="D28" s="230">
        <v>57.5</v>
      </c>
      <c r="E28" s="230">
        <v>11.5</v>
      </c>
      <c r="F28" s="230">
        <v>69</v>
      </c>
    </row>
    <row r="29" spans="1:6">
      <c r="A29" s="149"/>
      <c r="B29" s="267" t="s">
        <v>620</v>
      </c>
      <c r="C29" s="268"/>
      <c r="D29" s="230"/>
      <c r="E29" s="230"/>
      <c r="F29" s="230"/>
    </row>
    <row r="30" spans="1:6">
      <c r="A30" s="149">
        <v>15</v>
      </c>
      <c r="B30" s="94" t="s">
        <v>621</v>
      </c>
      <c r="C30" s="90" t="s">
        <v>622</v>
      </c>
      <c r="D30" s="230">
        <v>104.73</v>
      </c>
      <c r="E30" s="230">
        <v>20.95</v>
      </c>
      <c r="F30" s="230">
        <v>125.68</v>
      </c>
    </row>
    <row r="31" spans="1:6">
      <c r="A31" s="149">
        <v>16</v>
      </c>
      <c r="B31" s="94" t="s">
        <v>623</v>
      </c>
      <c r="C31" s="90" t="s">
        <v>600</v>
      </c>
      <c r="D31" s="230">
        <v>128.25</v>
      </c>
      <c r="E31" s="230">
        <v>25.65</v>
      </c>
      <c r="F31" s="230">
        <v>153.9</v>
      </c>
    </row>
    <row r="32" spans="1:6">
      <c r="A32" s="149">
        <v>17</v>
      </c>
      <c r="B32" s="94" t="s">
        <v>624</v>
      </c>
      <c r="C32" s="90" t="s">
        <v>625</v>
      </c>
      <c r="D32" s="230">
        <v>237.26</v>
      </c>
      <c r="E32" s="230">
        <v>47.45</v>
      </c>
      <c r="F32" s="230">
        <v>284.70999999999998</v>
      </c>
    </row>
    <row r="33" spans="1:6">
      <c r="A33" s="149">
        <v>18</v>
      </c>
      <c r="B33" s="99" t="s">
        <v>626</v>
      </c>
      <c r="C33" s="269" t="s">
        <v>627</v>
      </c>
      <c r="D33" s="270">
        <v>98.32</v>
      </c>
      <c r="E33" s="270">
        <v>19.66</v>
      </c>
      <c r="F33" s="270">
        <v>117.97999999999999</v>
      </c>
    </row>
    <row r="34" spans="1:6">
      <c r="A34" s="149">
        <v>19</v>
      </c>
      <c r="B34" s="94" t="s">
        <v>628</v>
      </c>
      <c r="C34" s="90"/>
      <c r="D34" s="230"/>
      <c r="E34" s="230"/>
      <c r="F34" s="230"/>
    </row>
    <row r="35" spans="1:6">
      <c r="A35" s="149"/>
      <c r="B35" s="94" t="s">
        <v>629</v>
      </c>
      <c r="C35" s="90" t="s">
        <v>630</v>
      </c>
      <c r="D35" s="230">
        <v>158.13999999999999</v>
      </c>
      <c r="E35" s="230">
        <v>31.63</v>
      </c>
      <c r="F35" s="230">
        <v>189.77</v>
      </c>
    </row>
    <row r="36" spans="1:6">
      <c r="A36" s="149">
        <v>20</v>
      </c>
      <c r="B36" s="94" t="s">
        <v>631</v>
      </c>
      <c r="C36" s="90"/>
      <c r="D36" s="230"/>
      <c r="E36" s="230"/>
      <c r="F36" s="230"/>
    </row>
    <row r="37" spans="1:6">
      <c r="A37" s="149"/>
      <c r="B37" s="94" t="s">
        <v>629</v>
      </c>
      <c r="C37" s="90" t="s">
        <v>632</v>
      </c>
      <c r="D37" s="230">
        <v>230.86</v>
      </c>
      <c r="E37" s="230">
        <v>46.17</v>
      </c>
      <c r="F37" s="230">
        <v>277.02999999999997</v>
      </c>
    </row>
    <row r="38" spans="1:6">
      <c r="A38" s="149">
        <v>21</v>
      </c>
      <c r="B38" s="94" t="s">
        <v>633</v>
      </c>
      <c r="C38" s="90" t="s">
        <v>634</v>
      </c>
      <c r="D38" s="230">
        <v>66.260000000000005</v>
      </c>
      <c r="E38" s="230">
        <v>13.25</v>
      </c>
      <c r="F38" s="230">
        <v>79.510000000000005</v>
      </c>
    </row>
    <row r="39" spans="1:6">
      <c r="A39" s="149">
        <v>22</v>
      </c>
      <c r="B39" s="94" t="s">
        <v>635</v>
      </c>
      <c r="C39" s="90" t="s">
        <v>636</v>
      </c>
      <c r="D39" s="230">
        <v>138.94</v>
      </c>
      <c r="E39" s="230">
        <v>27.79</v>
      </c>
      <c r="F39" s="230">
        <v>166.73</v>
      </c>
    </row>
    <row r="40" spans="1:6">
      <c r="A40" s="149">
        <v>23</v>
      </c>
      <c r="B40" s="94" t="s">
        <v>637</v>
      </c>
      <c r="C40" s="90" t="s">
        <v>384</v>
      </c>
      <c r="D40" s="230">
        <v>152.82999999999998</v>
      </c>
      <c r="E40" s="230">
        <v>30.57</v>
      </c>
      <c r="F40" s="230">
        <v>183.39999999999998</v>
      </c>
    </row>
    <row r="41" spans="1:6">
      <c r="A41" s="149">
        <v>24</v>
      </c>
      <c r="B41" s="96" t="s">
        <v>638</v>
      </c>
      <c r="C41" s="90" t="s">
        <v>639</v>
      </c>
      <c r="D41" s="230">
        <v>183.79</v>
      </c>
      <c r="E41" s="230">
        <v>36.76</v>
      </c>
      <c r="F41" s="230">
        <v>220.55</v>
      </c>
    </row>
    <row r="42" spans="1:6">
      <c r="A42" s="149">
        <v>25</v>
      </c>
      <c r="B42" s="94" t="s">
        <v>640</v>
      </c>
      <c r="C42" s="90" t="s">
        <v>641</v>
      </c>
      <c r="D42" s="230">
        <v>228.67999999999998</v>
      </c>
      <c r="E42" s="230">
        <v>45.74</v>
      </c>
      <c r="F42" s="230">
        <v>274.41999999999996</v>
      </c>
    </row>
    <row r="43" spans="1:6">
      <c r="A43" s="149">
        <v>26</v>
      </c>
      <c r="B43" s="94" t="s">
        <v>642</v>
      </c>
      <c r="C43" s="90" t="s">
        <v>643</v>
      </c>
      <c r="D43" s="230">
        <v>128.25</v>
      </c>
      <c r="E43" s="230">
        <v>25.65</v>
      </c>
      <c r="F43" s="230">
        <v>153.9</v>
      </c>
    </row>
    <row r="44" spans="1:6">
      <c r="A44" s="149">
        <v>27</v>
      </c>
      <c r="B44" s="94" t="s">
        <v>644</v>
      </c>
      <c r="C44" s="90"/>
      <c r="D44" s="230"/>
      <c r="E44" s="230"/>
      <c r="F44" s="230"/>
    </row>
    <row r="45" spans="1:6">
      <c r="A45" s="149"/>
      <c r="B45" s="96" t="s">
        <v>629</v>
      </c>
      <c r="C45" s="90" t="s">
        <v>645</v>
      </c>
      <c r="D45" s="230">
        <v>181.67</v>
      </c>
      <c r="E45" s="230">
        <v>36.33</v>
      </c>
      <c r="F45" s="230">
        <v>218</v>
      </c>
    </row>
    <row r="46" spans="1:6">
      <c r="A46" s="149">
        <v>28</v>
      </c>
      <c r="B46" s="94" t="s">
        <v>646</v>
      </c>
      <c r="C46" s="90" t="s">
        <v>647</v>
      </c>
      <c r="D46" s="230">
        <v>128.25</v>
      </c>
      <c r="E46" s="230">
        <v>25.65</v>
      </c>
      <c r="F46" s="230">
        <v>153.9</v>
      </c>
    </row>
    <row r="47" spans="1:6">
      <c r="A47" s="149">
        <v>29</v>
      </c>
      <c r="B47" s="94" t="s">
        <v>648</v>
      </c>
      <c r="C47" s="90" t="s">
        <v>649</v>
      </c>
      <c r="D47" s="230">
        <v>100.47</v>
      </c>
      <c r="E47" s="230">
        <v>20.09</v>
      </c>
      <c r="F47" s="230">
        <v>120.56</v>
      </c>
    </row>
    <row r="48" spans="1:6">
      <c r="A48" s="149">
        <v>30</v>
      </c>
      <c r="B48" s="94" t="s">
        <v>650</v>
      </c>
      <c r="C48" s="90"/>
      <c r="D48" s="230"/>
      <c r="E48" s="230"/>
      <c r="F48" s="230"/>
    </row>
    <row r="49" spans="1:6">
      <c r="A49" s="149"/>
      <c r="B49" s="94" t="s">
        <v>651</v>
      </c>
      <c r="C49" s="90" t="s">
        <v>652</v>
      </c>
      <c r="D49" s="230">
        <v>59.87</v>
      </c>
      <c r="E49" s="230">
        <v>11.97</v>
      </c>
      <c r="F49" s="230">
        <v>71.84</v>
      </c>
    </row>
    <row r="50" spans="1:6">
      <c r="A50" s="149">
        <v>31</v>
      </c>
      <c r="B50" s="94" t="s">
        <v>653</v>
      </c>
      <c r="C50" s="90"/>
      <c r="D50" s="230"/>
      <c r="E50" s="230"/>
      <c r="F50" s="230"/>
    </row>
    <row r="51" spans="1:6">
      <c r="A51" s="149"/>
      <c r="B51" s="94" t="s">
        <v>654</v>
      </c>
      <c r="C51" s="90" t="s">
        <v>655</v>
      </c>
      <c r="D51" s="230">
        <v>76.94</v>
      </c>
      <c r="E51" s="230">
        <v>15.39</v>
      </c>
      <c r="F51" s="230">
        <v>92.33</v>
      </c>
    </row>
    <row r="52" spans="1:6">
      <c r="A52" s="149">
        <v>32</v>
      </c>
      <c r="B52" s="96" t="s">
        <v>656</v>
      </c>
      <c r="C52" s="90" t="s">
        <v>657</v>
      </c>
      <c r="D52" s="230">
        <v>51.29</v>
      </c>
      <c r="E52" s="230">
        <v>10.26</v>
      </c>
      <c r="F52" s="230">
        <v>61.55</v>
      </c>
    </row>
    <row r="53" spans="1:6">
      <c r="A53" s="149">
        <v>33</v>
      </c>
      <c r="B53" s="162" t="s">
        <v>658</v>
      </c>
      <c r="C53" s="90" t="s">
        <v>625</v>
      </c>
      <c r="D53" s="230">
        <v>91.93</v>
      </c>
      <c r="E53" s="230">
        <v>18.39</v>
      </c>
      <c r="F53" s="230">
        <v>110.32</v>
      </c>
    </row>
    <row r="54" spans="1:6">
      <c r="A54" s="149">
        <v>34</v>
      </c>
      <c r="B54" s="162" t="s">
        <v>659</v>
      </c>
      <c r="C54" s="90" t="s">
        <v>634</v>
      </c>
      <c r="D54" s="230">
        <v>64.13</v>
      </c>
      <c r="E54" s="230">
        <v>12.83</v>
      </c>
      <c r="F54" s="230">
        <v>76.959999999999994</v>
      </c>
    </row>
    <row r="55" spans="1:6">
      <c r="A55" s="149"/>
      <c r="B55" s="267" t="s">
        <v>660</v>
      </c>
      <c r="C55" s="268"/>
      <c r="D55" s="230"/>
      <c r="E55" s="230"/>
      <c r="F55" s="230"/>
    </row>
    <row r="56" spans="1:6">
      <c r="A56" s="149">
        <v>35</v>
      </c>
      <c r="B56" s="96" t="s">
        <v>661</v>
      </c>
      <c r="C56" s="90" t="s">
        <v>373</v>
      </c>
      <c r="D56" s="230">
        <v>164.59</v>
      </c>
      <c r="E56" s="230">
        <v>32.92</v>
      </c>
      <c r="F56" s="230">
        <v>197.51</v>
      </c>
    </row>
    <row r="57" spans="1:6">
      <c r="A57" s="149">
        <v>36</v>
      </c>
      <c r="B57" s="162" t="s">
        <v>335</v>
      </c>
      <c r="C57" s="90" t="s">
        <v>384</v>
      </c>
      <c r="D57" s="230">
        <v>213.72</v>
      </c>
      <c r="E57" s="230">
        <v>42.74</v>
      </c>
      <c r="F57" s="230">
        <v>256.45999999999998</v>
      </c>
    </row>
    <row r="58" spans="1:6">
      <c r="A58" s="149">
        <v>37</v>
      </c>
      <c r="B58" s="96" t="s">
        <v>662</v>
      </c>
      <c r="C58" s="90" t="s">
        <v>630</v>
      </c>
      <c r="D58" s="230">
        <v>290.67</v>
      </c>
      <c r="E58" s="230">
        <v>58.13</v>
      </c>
      <c r="F58" s="230">
        <v>348.8</v>
      </c>
    </row>
    <row r="59" spans="1:6">
      <c r="A59" s="149">
        <v>38</v>
      </c>
      <c r="B59" s="162" t="s">
        <v>335</v>
      </c>
      <c r="C59" s="90" t="s">
        <v>384</v>
      </c>
      <c r="D59" s="230">
        <v>324.86</v>
      </c>
      <c r="E59" s="230">
        <v>64.97</v>
      </c>
      <c r="F59" s="230">
        <v>389.83</v>
      </c>
    </row>
    <row r="60" spans="1:6">
      <c r="A60" s="149">
        <v>39</v>
      </c>
      <c r="B60" s="96" t="s">
        <v>663</v>
      </c>
      <c r="C60" s="90" t="s">
        <v>664</v>
      </c>
      <c r="D60" s="230">
        <v>72.679999999999993</v>
      </c>
      <c r="E60" s="230">
        <v>14.54</v>
      </c>
      <c r="F60" s="230">
        <v>87.22</v>
      </c>
    </row>
    <row r="61" spans="1:6">
      <c r="A61" s="149">
        <v>40</v>
      </c>
      <c r="B61" s="162" t="s">
        <v>665</v>
      </c>
      <c r="C61" s="90"/>
      <c r="D61" s="230"/>
      <c r="E61" s="230"/>
      <c r="F61" s="230"/>
    </row>
    <row r="62" spans="1:6">
      <c r="A62" s="149"/>
      <c r="B62" s="162" t="s">
        <v>666</v>
      </c>
      <c r="C62" s="90" t="s">
        <v>384</v>
      </c>
      <c r="D62" s="230">
        <v>94.47</v>
      </c>
      <c r="E62" s="230">
        <v>18.89</v>
      </c>
      <c r="F62" s="230">
        <v>113.36</v>
      </c>
    </row>
    <row r="63" spans="1:6">
      <c r="A63" s="149">
        <v>41</v>
      </c>
      <c r="B63" s="96" t="s">
        <v>667</v>
      </c>
      <c r="C63" s="90" t="s">
        <v>634</v>
      </c>
      <c r="D63" s="230">
        <v>128.25</v>
      </c>
      <c r="E63" s="230">
        <v>25.65</v>
      </c>
      <c r="F63" s="230">
        <v>153.9</v>
      </c>
    </row>
    <row r="64" spans="1:6">
      <c r="A64" s="149">
        <v>42</v>
      </c>
      <c r="B64" s="96" t="s">
        <v>668</v>
      </c>
      <c r="C64" s="90" t="s">
        <v>600</v>
      </c>
      <c r="D64" s="230">
        <v>132.54</v>
      </c>
      <c r="E64" s="230">
        <v>26.51</v>
      </c>
      <c r="F64" s="230">
        <v>159.05000000000001</v>
      </c>
    </row>
    <row r="65" spans="1:6">
      <c r="A65" s="149">
        <v>43</v>
      </c>
      <c r="B65" s="162" t="s">
        <v>335</v>
      </c>
      <c r="C65" s="90" t="s">
        <v>384</v>
      </c>
      <c r="D65" s="230">
        <v>158.13999999999999</v>
      </c>
      <c r="E65" s="230">
        <v>31.63</v>
      </c>
      <c r="F65" s="230">
        <v>189.77</v>
      </c>
    </row>
    <row r="66" spans="1:6">
      <c r="A66" s="149">
        <v>44</v>
      </c>
      <c r="B66" s="94" t="s">
        <v>669</v>
      </c>
      <c r="C66" s="90" t="s">
        <v>670</v>
      </c>
      <c r="D66" s="230">
        <v>294.93</v>
      </c>
      <c r="E66" s="230">
        <v>58.99</v>
      </c>
      <c r="F66" s="230">
        <v>353.92</v>
      </c>
    </row>
    <row r="67" spans="1:6">
      <c r="A67" s="149">
        <v>45</v>
      </c>
      <c r="B67" s="96" t="s">
        <v>671</v>
      </c>
      <c r="C67" s="90" t="s">
        <v>627</v>
      </c>
      <c r="D67" s="230">
        <v>213.72</v>
      </c>
      <c r="E67" s="230">
        <v>42.74</v>
      </c>
      <c r="F67" s="230">
        <v>256.45999999999998</v>
      </c>
    </row>
    <row r="68" spans="1:6">
      <c r="A68" s="149">
        <v>46</v>
      </c>
      <c r="B68" s="96" t="s">
        <v>672</v>
      </c>
      <c r="C68" s="90" t="s">
        <v>673</v>
      </c>
      <c r="D68" s="230">
        <v>235.12</v>
      </c>
      <c r="E68" s="230">
        <v>47.02</v>
      </c>
      <c r="F68" s="230">
        <v>282.14</v>
      </c>
    </row>
    <row r="69" spans="1:6">
      <c r="A69" s="149">
        <v>47</v>
      </c>
      <c r="B69" s="94" t="s">
        <v>674</v>
      </c>
      <c r="C69" s="90"/>
      <c r="D69" s="230"/>
      <c r="E69" s="230"/>
      <c r="F69" s="230"/>
    </row>
    <row r="70" spans="1:6">
      <c r="A70" s="149"/>
      <c r="B70" s="96" t="s">
        <v>675</v>
      </c>
      <c r="C70" s="90" t="s">
        <v>643</v>
      </c>
      <c r="D70" s="230">
        <v>177.39</v>
      </c>
      <c r="E70" s="230">
        <v>35.479999999999997</v>
      </c>
      <c r="F70" s="230">
        <v>212.87</v>
      </c>
    </row>
    <row r="71" spans="1:6">
      <c r="A71" s="149">
        <v>48</v>
      </c>
      <c r="B71" s="94" t="s">
        <v>676</v>
      </c>
      <c r="C71" s="90"/>
      <c r="D71" s="230"/>
      <c r="E71" s="230"/>
      <c r="F71" s="230"/>
    </row>
    <row r="72" spans="1:6">
      <c r="A72" s="149"/>
      <c r="B72" s="96" t="s">
        <v>677</v>
      </c>
      <c r="C72" s="90" t="s">
        <v>634</v>
      </c>
      <c r="D72" s="230">
        <v>123.93</v>
      </c>
      <c r="E72" s="230">
        <v>24.79</v>
      </c>
      <c r="F72" s="230">
        <v>148.72</v>
      </c>
    </row>
    <row r="73" spans="1:6">
      <c r="A73" s="149">
        <v>49</v>
      </c>
      <c r="B73" s="94" t="s">
        <v>678</v>
      </c>
      <c r="C73" s="90" t="s">
        <v>643</v>
      </c>
      <c r="D73" s="230">
        <v>141.06</v>
      </c>
      <c r="E73" s="230">
        <v>28.21</v>
      </c>
      <c r="F73" s="230">
        <v>169.27</v>
      </c>
    </row>
    <row r="74" spans="1:6">
      <c r="A74" s="149">
        <v>50</v>
      </c>
      <c r="B74" s="94" t="s">
        <v>679</v>
      </c>
      <c r="C74" s="90"/>
      <c r="D74" s="230"/>
      <c r="E74" s="230"/>
      <c r="F74" s="230"/>
    </row>
    <row r="75" spans="1:6">
      <c r="A75" s="149"/>
      <c r="B75" s="96" t="s">
        <v>680</v>
      </c>
      <c r="C75" s="90" t="s">
        <v>681</v>
      </c>
      <c r="D75" s="230">
        <v>132.54</v>
      </c>
      <c r="E75" s="230">
        <v>26.51</v>
      </c>
      <c r="F75" s="230">
        <v>159.05000000000001</v>
      </c>
    </row>
    <row r="76" spans="1:6">
      <c r="A76" s="149">
        <v>51</v>
      </c>
      <c r="B76" s="96" t="s">
        <v>682</v>
      </c>
      <c r="C76" s="90" t="s">
        <v>384</v>
      </c>
      <c r="D76" s="230">
        <v>70.540000000000006</v>
      </c>
      <c r="E76" s="230">
        <v>14.11</v>
      </c>
      <c r="F76" s="230">
        <v>84.65</v>
      </c>
    </row>
    <row r="77" spans="1:6">
      <c r="A77" s="149">
        <v>52</v>
      </c>
      <c r="B77" s="96" t="s">
        <v>683</v>
      </c>
      <c r="C77" s="90" t="s">
        <v>664</v>
      </c>
      <c r="D77" s="230">
        <v>136.80000000000001</v>
      </c>
      <c r="E77" s="230">
        <v>27.36</v>
      </c>
      <c r="F77" s="230">
        <v>164.16</v>
      </c>
    </row>
    <row r="78" spans="1:6">
      <c r="A78" s="149">
        <v>53</v>
      </c>
      <c r="B78" s="94" t="s">
        <v>684</v>
      </c>
      <c r="C78" s="90" t="s">
        <v>384</v>
      </c>
      <c r="D78" s="230">
        <v>177.81</v>
      </c>
      <c r="E78" s="230">
        <v>35.56</v>
      </c>
      <c r="F78" s="230">
        <v>213.37</v>
      </c>
    </row>
    <row r="79" spans="1:6">
      <c r="A79" s="149">
        <v>54</v>
      </c>
      <c r="B79" s="96" t="s">
        <v>685</v>
      </c>
      <c r="C79" s="90" t="s">
        <v>373</v>
      </c>
      <c r="D79" s="230">
        <v>205.2</v>
      </c>
      <c r="E79" s="230">
        <v>41.04</v>
      </c>
      <c r="F79" s="230">
        <v>246.24</v>
      </c>
    </row>
    <row r="80" spans="1:6">
      <c r="A80" s="149">
        <v>55</v>
      </c>
      <c r="B80" s="96" t="s">
        <v>686</v>
      </c>
      <c r="C80" s="90" t="s">
        <v>687</v>
      </c>
      <c r="D80" s="230">
        <v>961.8</v>
      </c>
      <c r="E80" s="230">
        <v>192.36</v>
      </c>
      <c r="F80" s="230">
        <v>1154.1600000000001</v>
      </c>
    </row>
    <row r="81" spans="1:6">
      <c r="A81" s="149">
        <v>56</v>
      </c>
      <c r="B81" s="94" t="s">
        <v>688</v>
      </c>
      <c r="C81" s="90"/>
      <c r="D81" s="230"/>
      <c r="E81" s="230"/>
      <c r="F81" s="230"/>
    </row>
    <row r="82" spans="1:6">
      <c r="A82" s="149"/>
      <c r="B82" s="94" t="s">
        <v>689</v>
      </c>
      <c r="C82" s="90" t="s">
        <v>690</v>
      </c>
      <c r="D82" s="230">
        <v>352.65999999999997</v>
      </c>
      <c r="E82" s="230">
        <v>70.53</v>
      </c>
      <c r="F82" s="230">
        <v>423.18999999999994</v>
      </c>
    </row>
    <row r="83" spans="1:6">
      <c r="A83" s="149">
        <v>57</v>
      </c>
      <c r="B83" s="94" t="s">
        <v>691</v>
      </c>
      <c r="C83" s="90"/>
      <c r="D83" s="230"/>
      <c r="E83" s="230"/>
      <c r="F83" s="230"/>
    </row>
    <row r="84" spans="1:6">
      <c r="A84" s="149"/>
      <c r="B84" s="94" t="s">
        <v>689</v>
      </c>
      <c r="C84" s="90" t="s">
        <v>600</v>
      </c>
      <c r="D84" s="230">
        <v>149.61000000000001</v>
      </c>
      <c r="E84" s="230">
        <v>29.92</v>
      </c>
      <c r="F84" s="230">
        <v>179.53</v>
      </c>
    </row>
    <row r="85" spans="1:6">
      <c r="A85" s="149">
        <v>58</v>
      </c>
      <c r="B85" s="96" t="s">
        <v>692</v>
      </c>
      <c r="C85" s="90" t="s">
        <v>643</v>
      </c>
      <c r="D85" s="230">
        <v>277.87</v>
      </c>
      <c r="E85" s="230">
        <v>55.57</v>
      </c>
      <c r="F85" s="230">
        <v>333.44</v>
      </c>
    </row>
    <row r="86" spans="1:6">
      <c r="A86" s="149">
        <v>59</v>
      </c>
      <c r="B86" s="96" t="s">
        <v>693</v>
      </c>
      <c r="C86" s="266"/>
      <c r="D86" s="230"/>
      <c r="E86" s="230"/>
      <c r="F86" s="230"/>
    </row>
    <row r="87" spans="1:6">
      <c r="A87" s="149"/>
      <c r="B87" s="94" t="s">
        <v>694</v>
      </c>
      <c r="C87" s="90" t="s">
        <v>630</v>
      </c>
      <c r="D87" s="230">
        <v>106.86</v>
      </c>
      <c r="E87" s="230">
        <v>21.37</v>
      </c>
      <c r="F87" s="230">
        <v>128.22999999999999</v>
      </c>
    </row>
    <row r="88" spans="1:6">
      <c r="A88" s="149">
        <v>60</v>
      </c>
      <c r="B88" s="94" t="s">
        <v>695</v>
      </c>
      <c r="C88" s="90"/>
      <c r="D88" s="230"/>
      <c r="E88" s="230"/>
      <c r="F88" s="230"/>
    </row>
    <row r="89" spans="1:6">
      <c r="A89" s="149"/>
      <c r="B89" s="94" t="s">
        <v>696</v>
      </c>
      <c r="C89" s="90" t="s">
        <v>697</v>
      </c>
      <c r="D89" s="230">
        <v>64.13</v>
      </c>
      <c r="E89" s="230">
        <v>12.83</v>
      </c>
      <c r="F89" s="230">
        <v>76.959999999999994</v>
      </c>
    </row>
    <row r="90" spans="1:6">
      <c r="A90" s="149">
        <v>61</v>
      </c>
      <c r="B90" s="94" t="s">
        <v>698</v>
      </c>
      <c r="C90" s="90" t="s">
        <v>681</v>
      </c>
      <c r="D90" s="230">
        <v>106.86</v>
      </c>
      <c r="E90" s="230">
        <v>21.37</v>
      </c>
      <c r="F90" s="230">
        <v>128.22999999999999</v>
      </c>
    </row>
    <row r="91" spans="1:6">
      <c r="A91" s="149">
        <v>62</v>
      </c>
      <c r="B91" s="94" t="s">
        <v>699</v>
      </c>
      <c r="C91" s="90" t="s">
        <v>627</v>
      </c>
      <c r="D91" s="230"/>
      <c r="E91" s="230"/>
      <c r="F91" s="230"/>
    </row>
    <row r="92" spans="1:6">
      <c r="A92" s="149"/>
      <c r="B92" s="94" t="s">
        <v>700</v>
      </c>
      <c r="C92" s="90" t="s">
        <v>701</v>
      </c>
      <c r="D92" s="230">
        <v>213.72</v>
      </c>
      <c r="E92" s="230">
        <v>42.74</v>
      </c>
      <c r="F92" s="230">
        <v>256.45999999999998</v>
      </c>
    </row>
    <row r="93" spans="1:6">
      <c r="A93" s="149">
        <v>63</v>
      </c>
      <c r="B93" s="94" t="s">
        <v>702</v>
      </c>
      <c r="C93" s="90"/>
      <c r="D93" s="230"/>
      <c r="E93" s="230"/>
      <c r="F93" s="230"/>
    </row>
    <row r="94" spans="1:6">
      <c r="A94" s="149"/>
      <c r="B94" s="94" t="s">
        <v>696</v>
      </c>
      <c r="C94" s="90" t="s">
        <v>703</v>
      </c>
      <c r="D94" s="230">
        <v>192.32999999999998</v>
      </c>
      <c r="E94" s="230">
        <v>38.47</v>
      </c>
      <c r="F94" s="230">
        <v>230.79999999999998</v>
      </c>
    </row>
    <row r="95" spans="1:6">
      <c r="A95" s="149">
        <v>64</v>
      </c>
      <c r="B95" s="94" t="s">
        <v>704</v>
      </c>
      <c r="C95" s="90"/>
      <c r="D95" s="230"/>
      <c r="E95" s="230"/>
      <c r="F95" s="230"/>
    </row>
    <row r="96" spans="1:6">
      <c r="A96" s="149"/>
      <c r="B96" s="94" t="s">
        <v>705</v>
      </c>
      <c r="C96" s="90" t="s">
        <v>627</v>
      </c>
      <c r="D96" s="230">
        <v>247.94</v>
      </c>
      <c r="E96" s="230">
        <v>49.59</v>
      </c>
      <c r="F96" s="230">
        <v>297.52999999999997</v>
      </c>
    </row>
    <row r="97" spans="1:6">
      <c r="A97" s="149">
        <v>65</v>
      </c>
      <c r="B97" s="94" t="s">
        <v>706</v>
      </c>
      <c r="C97" s="90" t="s">
        <v>384</v>
      </c>
      <c r="D97" s="230">
        <v>294.93</v>
      </c>
      <c r="E97" s="230">
        <v>58.99</v>
      </c>
      <c r="F97" s="230">
        <v>353.92</v>
      </c>
    </row>
    <row r="98" spans="1:6">
      <c r="A98" s="149">
        <v>66</v>
      </c>
      <c r="B98" s="94" t="s">
        <v>707</v>
      </c>
      <c r="C98" s="90" t="s">
        <v>643</v>
      </c>
      <c r="D98" s="230">
        <v>218.01000000000002</v>
      </c>
      <c r="E98" s="230">
        <v>43.6</v>
      </c>
      <c r="F98" s="230">
        <v>261.61</v>
      </c>
    </row>
    <row r="99" spans="1:6">
      <c r="A99" s="149">
        <v>67</v>
      </c>
      <c r="B99" s="94" t="s">
        <v>708</v>
      </c>
      <c r="C99" s="90"/>
      <c r="D99" s="230"/>
      <c r="E99" s="230"/>
      <c r="F99" s="230"/>
    </row>
    <row r="100" spans="1:6">
      <c r="A100" s="149"/>
      <c r="B100" s="94" t="s">
        <v>709</v>
      </c>
      <c r="C100" s="90" t="s">
        <v>664</v>
      </c>
      <c r="D100" s="230">
        <v>166.73</v>
      </c>
      <c r="E100" s="230">
        <v>33.35</v>
      </c>
      <c r="F100" s="230">
        <v>200.08</v>
      </c>
    </row>
    <row r="101" spans="1:6">
      <c r="A101" s="149">
        <v>68</v>
      </c>
      <c r="B101" s="94" t="s">
        <v>710</v>
      </c>
      <c r="C101" s="90" t="s">
        <v>630</v>
      </c>
      <c r="D101" s="230">
        <v>138.94</v>
      </c>
      <c r="E101" s="230">
        <v>27.79</v>
      </c>
      <c r="F101" s="230">
        <v>166.73</v>
      </c>
    </row>
    <row r="102" spans="1:6">
      <c r="A102" s="149">
        <v>69</v>
      </c>
      <c r="B102" s="94" t="s">
        <v>711</v>
      </c>
      <c r="C102" s="90" t="s">
        <v>600</v>
      </c>
      <c r="D102" s="230">
        <v>113.26</v>
      </c>
      <c r="E102" s="230">
        <v>22.65</v>
      </c>
      <c r="F102" s="230">
        <v>135.91</v>
      </c>
    </row>
    <row r="103" spans="1:6">
      <c r="A103" s="149">
        <v>70</v>
      </c>
      <c r="B103" s="94" t="s">
        <v>712</v>
      </c>
      <c r="C103" s="90" t="s">
        <v>373</v>
      </c>
      <c r="D103" s="230">
        <v>200.93</v>
      </c>
      <c r="E103" s="230">
        <v>40.19</v>
      </c>
      <c r="F103" s="230">
        <v>241.12</v>
      </c>
    </row>
    <row r="104" spans="1:6">
      <c r="A104" s="149">
        <v>71</v>
      </c>
      <c r="B104" s="94" t="s">
        <v>713</v>
      </c>
      <c r="C104" s="90"/>
      <c r="D104" s="230"/>
      <c r="E104" s="230"/>
      <c r="F104" s="230"/>
    </row>
    <row r="105" spans="1:6">
      <c r="A105" s="149"/>
      <c r="B105" s="94" t="s">
        <v>714</v>
      </c>
      <c r="C105" s="90" t="s">
        <v>384</v>
      </c>
      <c r="D105" s="230">
        <v>396.20999999999992</v>
      </c>
      <c r="E105" s="230">
        <v>79.239999999999995</v>
      </c>
      <c r="F105" s="230">
        <v>475.44999999999993</v>
      </c>
    </row>
    <row r="106" spans="1:6">
      <c r="A106" s="149">
        <v>72</v>
      </c>
      <c r="B106" s="94" t="s">
        <v>715</v>
      </c>
      <c r="C106" s="90" t="s">
        <v>627</v>
      </c>
      <c r="D106" s="230">
        <v>533.01</v>
      </c>
      <c r="E106" s="230">
        <v>106.6</v>
      </c>
      <c r="F106" s="230">
        <v>639.61</v>
      </c>
    </row>
    <row r="107" spans="1:6">
      <c r="A107" s="149">
        <v>73</v>
      </c>
      <c r="B107" s="94" t="s">
        <v>716</v>
      </c>
      <c r="C107" s="90"/>
      <c r="D107" s="230"/>
      <c r="E107" s="230"/>
      <c r="F107" s="230"/>
    </row>
    <row r="108" spans="1:6">
      <c r="A108" s="149"/>
      <c r="B108" s="94" t="s">
        <v>717</v>
      </c>
      <c r="C108" s="90"/>
      <c r="D108" s="230"/>
      <c r="E108" s="230"/>
      <c r="F108" s="230"/>
    </row>
    <row r="109" spans="1:6">
      <c r="A109" s="149"/>
      <c r="B109" s="94" t="s">
        <v>718</v>
      </c>
      <c r="C109" s="90" t="s">
        <v>719</v>
      </c>
      <c r="D109" s="230">
        <v>64.88</v>
      </c>
      <c r="E109" s="230">
        <v>12.98</v>
      </c>
      <c r="F109" s="230">
        <v>77.86</v>
      </c>
    </row>
    <row r="110" spans="1:6">
      <c r="A110" s="149">
        <v>74</v>
      </c>
      <c r="B110" s="94" t="s">
        <v>720</v>
      </c>
      <c r="C110" s="90"/>
      <c r="D110" s="230"/>
      <c r="E110" s="230"/>
      <c r="F110" s="230"/>
    </row>
    <row r="111" spans="1:6">
      <c r="A111" s="149"/>
      <c r="B111" s="94" t="s">
        <v>221</v>
      </c>
      <c r="C111" s="90" t="s">
        <v>721</v>
      </c>
      <c r="D111" s="230">
        <v>342</v>
      </c>
      <c r="E111" s="230">
        <v>68.400000000000006</v>
      </c>
      <c r="F111" s="230">
        <v>410.4</v>
      </c>
    </row>
    <row r="112" spans="1:6">
      <c r="A112" s="149">
        <v>75</v>
      </c>
      <c r="B112" s="94" t="s">
        <v>722</v>
      </c>
      <c r="C112" s="90"/>
      <c r="D112" s="230"/>
      <c r="E112" s="230"/>
      <c r="F112" s="230"/>
    </row>
    <row r="113" spans="1:6">
      <c r="A113" s="154"/>
      <c r="B113" s="92" t="s">
        <v>221</v>
      </c>
      <c r="C113" s="271" t="s">
        <v>721</v>
      </c>
      <c r="D113" s="272">
        <v>923.33</v>
      </c>
      <c r="E113" s="272">
        <v>184.67</v>
      </c>
      <c r="F113" s="272">
        <v>1108</v>
      </c>
    </row>
  </sheetData>
  <pageMargins left="0.78740157480314965" right="0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86"/>
  <sheetViews>
    <sheetView workbookViewId="0">
      <selection activeCell="K30" sqref="K30"/>
    </sheetView>
  </sheetViews>
  <sheetFormatPr defaultRowHeight="13.2"/>
  <cols>
    <col min="1" max="1" width="4.109375" customWidth="1"/>
    <col min="2" max="2" width="40.88671875" customWidth="1"/>
    <col min="3" max="3" width="7.5546875" customWidth="1"/>
    <col min="4" max="4" width="10.88671875" style="113" customWidth="1"/>
    <col min="5" max="6" width="8.88671875" style="435"/>
  </cols>
  <sheetData>
    <row r="1" spans="1:8" ht="13.8">
      <c r="A1" s="2"/>
      <c r="B1" s="107"/>
      <c r="C1" s="107"/>
      <c r="D1" s="108"/>
    </row>
    <row r="2" spans="1:8" ht="13.8">
      <c r="A2" s="2"/>
      <c r="B2" s="107"/>
      <c r="C2" s="107"/>
      <c r="D2" s="108"/>
    </row>
    <row r="3" spans="1:8" ht="13.8">
      <c r="A3" s="1" t="s">
        <v>939</v>
      </c>
      <c r="B3" s="436"/>
      <c r="C3" s="3"/>
      <c r="D3" s="199"/>
    </row>
    <row r="4" spans="1:8" ht="13.8" customHeight="1">
      <c r="A4" s="627" t="s">
        <v>723</v>
      </c>
      <c r="B4" s="627"/>
      <c r="C4" s="627"/>
      <c r="D4" s="627"/>
      <c r="E4" s="627"/>
      <c r="F4" s="627"/>
    </row>
    <row r="5" spans="1:8" ht="26.4" customHeight="1">
      <c r="A5" s="627" t="s">
        <v>724</v>
      </c>
      <c r="B5" s="627"/>
      <c r="C5" s="627"/>
      <c r="D5" s="627"/>
      <c r="E5" s="627"/>
      <c r="F5" s="627"/>
    </row>
    <row r="6" spans="1:8">
      <c r="A6" s="1"/>
      <c r="B6" s="536"/>
      <c r="C6" s="536"/>
      <c r="D6" s="547"/>
      <c r="E6" s="537"/>
      <c r="F6" s="537"/>
    </row>
    <row r="7" spans="1:8" ht="13.8" thickBot="1">
      <c r="B7" s="273"/>
      <c r="C7" s="626" t="s">
        <v>38</v>
      </c>
      <c r="D7" s="626"/>
      <c r="E7" s="437" t="s">
        <v>938</v>
      </c>
      <c r="F7" s="40"/>
    </row>
    <row r="8" spans="1:8">
      <c r="A8" s="6"/>
      <c r="B8" s="274"/>
      <c r="C8" s="17"/>
      <c r="D8" s="275"/>
      <c r="E8" s="6" t="s">
        <v>5</v>
      </c>
      <c r="F8" s="276" t="s">
        <v>4</v>
      </c>
      <c r="H8" s="1"/>
    </row>
    <row r="9" spans="1:8">
      <c r="A9" s="8" t="s">
        <v>6</v>
      </c>
      <c r="B9" s="538" t="s">
        <v>490</v>
      </c>
      <c r="C9" s="21" t="s">
        <v>8</v>
      </c>
      <c r="D9" s="18" t="s">
        <v>35</v>
      </c>
      <c r="E9" s="8" t="s">
        <v>9</v>
      </c>
      <c r="F9" s="22" t="s">
        <v>10</v>
      </c>
    </row>
    <row r="10" spans="1:8">
      <c r="A10" s="8" t="s">
        <v>11</v>
      </c>
      <c r="B10" s="538" t="s">
        <v>12</v>
      </c>
      <c r="C10" s="21" t="s">
        <v>13</v>
      </c>
      <c r="D10" s="277" t="s">
        <v>14</v>
      </c>
      <c r="E10" s="278">
        <v>0.2</v>
      </c>
      <c r="F10" s="22" t="s">
        <v>14</v>
      </c>
    </row>
    <row r="11" spans="1:8" ht="13.8" thickBot="1">
      <c r="A11" s="8"/>
      <c r="B11" s="538"/>
      <c r="C11" s="21"/>
      <c r="D11" s="277" t="s">
        <v>9</v>
      </c>
      <c r="E11" s="279"/>
      <c r="F11" s="280" t="s">
        <v>9</v>
      </c>
    </row>
    <row r="12" spans="1:8" ht="13.8" thickBot="1">
      <c r="A12" s="11">
        <v>1</v>
      </c>
      <c r="B12" s="41">
        <v>2</v>
      </c>
      <c r="C12" s="51">
        <v>3</v>
      </c>
      <c r="D12" s="204">
        <v>4</v>
      </c>
      <c r="E12" s="13">
        <v>5</v>
      </c>
      <c r="F12" s="14">
        <v>6</v>
      </c>
    </row>
    <row r="13" spans="1:8">
      <c r="A13" s="21"/>
      <c r="B13" s="50" t="s">
        <v>940</v>
      </c>
      <c r="C13" s="17"/>
      <c r="D13" s="548"/>
      <c r="E13" s="22"/>
      <c r="F13" s="22"/>
    </row>
    <row r="14" spans="1:8">
      <c r="A14" s="66">
        <v>1</v>
      </c>
      <c r="B14" s="16" t="s">
        <v>725</v>
      </c>
      <c r="C14" s="21" t="s">
        <v>726</v>
      </c>
      <c r="D14" s="24">
        <v>64.11</v>
      </c>
      <c r="E14" s="129">
        <f>D14*$E$10</f>
        <v>12.822000000000001</v>
      </c>
      <c r="F14" s="24">
        <f>D14+E14</f>
        <v>76.932000000000002</v>
      </c>
    </row>
    <row r="15" spans="1:8">
      <c r="A15" s="66"/>
      <c r="B15" s="16" t="s">
        <v>727</v>
      </c>
      <c r="C15" s="21" t="s">
        <v>726</v>
      </c>
      <c r="D15" s="24">
        <v>68.39</v>
      </c>
      <c r="E15" s="129">
        <f t="shared" ref="E15:E23" si="0">D15*$E$10</f>
        <v>13.678000000000001</v>
      </c>
      <c r="F15" s="24">
        <f t="shared" ref="F15:F23" si="1">D15+E15</f>
        <v>82.067999999999998</v>
      </c>
      <c r="G15" s="200"/>
    </row>
    <row r="16" spans="1:8">
      <c r="A16" s="66"/>
      <c r="B16" s="16" t="s">
        <v>728</v>
      </c>
      <c r="C16" s="21" t="s">
        <v>726</v>
      </c>
      <c r="D16" s="24">
        <v>85.460000000000008</v>
      </c>
      <c r="E16" s="129">
        <f t="shared" si="0"/>
        <v>17.092000000000002</v>
      </c>
      <c r="F16" s="24">
        <f t="shared" si="1"/>
        <v>102.55200000000001</v>
      </c>
      <c r="G16" s="200"/>
    </row>
    <row r="17" spans="1:10">
      <c r="A17" s="66"/>
      <c r="B17" s="19" t="s">
        <v>729</v>
      </c>
      <c r="C17" s="21"/>
      <c r="D17" s="24"/>
      <c r="E17" s="129"/>
      <c r="F17" s="24"/>
      <c r="G17" s="200"/>
    </row>
    <row r="18" spans="1:10">
      <c r="A18" s="66"/>
      <c r="B18" s="19" t="s">
        <v>730</v>
      </c>
      <c r="C18" s="21" t="s">
        <v>726</v>
      </c>
      <c r="D18" s="24">
        <v>113.20999999999998</v>
      </c>
      <c r="E18" s="129">
        <f t="shared" si="0"/>
        <v>22.641999999999996</v>
      </c>
      <c r="F18" s="24">
        <f t="shared" si="1"/>
        <v>135.85199999999998</v>
      </c>
      <c r="G18" s="200"/>
    </row>
    <row r="19" spans="1:10">
      <c r="A19" s="66">
        <v>2</v>
      </c>
      <c r="B19" s="16" t="s">
        <v>731</v>
      </c>
      <c r="C19" s="21"/>
      <c r="D19" s="24"/>
      <c r="E19" s="129"/>
      <c r="F19" s="24"/>
      <c r="G19" s="200"/>
    </row>
    <row r="20" spans="1:10">
      <c r="A20" s="66"/>
      <c r="B20" s="16" t="s">
        <v>732</v>
      </c>
      <c r="C20" s="21" t="s">
        <v>726</v>
      </c>
      <c r="D20" s="24">
        <v>117.53999999999999</v>
      </c>
      <c r="E20" s="129">
        <f t="shared" si="0"/>
        <v>23.507999999999999</v>
      </c>
      <c r="F20" s="24">
        <f t="shared" si="1"/>
        <v>141.048</v>
      </c>
      <c r="G20" s="200"/>
    </row>
    <row r="21" spans="1:10">
      <c r="A21" s="66"/>
      <c r="B21" s="26" t="s">
        <v>733</v>
      </c>
      <c r="C21" s="21" t="s">
        <v>726</v>
      </c>
      <c r="D21" s="339">
        <v>130.4</v>
      </c>
      <c r="E21" s="129">
        <f t="shared" si="0"/>
        <v>26.080000000000002</v>
      </c>
      <c r="F21" s="339">
        <f t="shared" si="1"/>
        <v>156.48000000000002</v>
      </c>
      <c r="G21" s="200"/>
    </row>
    <row r="22" spans="1:10">
      <c r="A22" s="66"/>
      <c r="B22" s="26" t="s">
        <v>734</v>
      </c>
      <c r="C22" s="21"/>
      <c r="D22" s="339"/>
      <c r="E22" s="129"/>
      <c r="F22" s="339"/>
      <c r="G22" s="200"/>
      <c r="J22" s="113"/>
    </row>
    <row r="23" spans="1:10">
      <c r="A23" s="66"/>
      <c r="B23" s="26" t="s">
        <v>735</v>
      </c>
      <c r="C23" s="21" t="s">
        <v>726</v>
      </c>
      <c r="D23" s="339">
        <v>147.46</v>
      </c>
      <c r="E23" s="129">
        <f t="shared" si="0"/>
        <v>29.492000000000004</v>
      </c>
      <c r="F23" s="339">
        <f t="shared" si="1"/>
        <v>176.952</v>
      </c>
      <c r="G23" s="200"/>
    </row>
    <row r="24" spans="1:10">
      <c r="A24" s="66">
        <v>3</v>
      </c>
      <c r="B24" s="16" t="s">
        <v>736</v>
      </c>
      <c r="C24" s="21" t="s">
        <v>726</v>
      </c>
      <c r="D24" s="339">
        <v>196.64999999999998</v>
      </c>
      <c r="E24" s="129">
        <f>D24*$E$10</f>
        <v>39.33</v>
      </c>
      <c r="F24" s="339">
        <f>D24+E24</f>
        <v>235.97999999999996</v>
      </c>
      <c r="G24" s="200"/>
    </row>
    <row r="25" spans="1:10">
      <c r="A25" s="66">
        <v>4</v>
      </c>
      <c r="B25" s="19" t="s">
        <v>737</v>
      </c>
      <c r="C25" s="21"/>
      <c r="D25" s="339"/>
      <c r="E25" s="129"/>
      <c r="F25" s="339"/>
      <c r="G25" s="200"/>
    </row>
    <row r="26" spans="1:10">
      <c r="A26" s="66"/>
      <c r="B26" s="19" t="s">
        <v>738</v>
      </c>
      <c r="C26" s="21" t="s">
        <v>726</v>
      </c>
      <c r="D26" s="339">
        <v>192.32999999999998</v>
      </c>
      <c r="E26" s="129">
        <f>D26*$E$10</f>
        <v>38.466000000000001</v>
      </c>
      <c r="F26" s="339">
        <f>D26+E26</f>
        <v>230.79599999999999</v>
      </c>
      <c r="G26" s="200"/>
    </row>
    <row r="27" spans="1:10">
      <c r="A27" s="66"/>
      <c r="B27" s="26" t="s">
        <v>739</v>
      </c>
      <c r="C27" s="21" t="s">
        <v>726</v>
      </c>
      <c r="D27" s="339">
        <v>153.86000000000001</v>
      </c>
      <c r="E27" s="129">
        <f t="shared" ref="E27:E29" si="2">D27*$E$10</f>
        <v>30.772000000000006</v>
      </c>
      <c r="F27" s="339">
        <f t="shared" ref="F27:F29" si="3">D27+E27</f>
        <v>184.63200000000001</v>
      </c>
      <c r="G27" s="200"/>
    </row>
    <row r="28" spans="1:10">
      <c r="A28" s="66">
        <v>5</v>
      </c>
      <c r="B28" s="16" t="s">
        <v>941</v>
      </c>
      <c r="C28" s="21" t="s">
        <v>726</v>
      </c>
      <c r="D28" s="339">
        <v>89.789999999999992</v>
      </c>
      <c r="E28" s="129">
        <f t="shared" si="2"/>
        <v>17.957999999999998</v>
      </c>
      <c r="F28" s="339">
        <f t="shared" si="3"/>
        <v>107.74799999999999</v>
      </c>
      <c r="G28" s="200"/>
    </row>
    <row r="29" spans="1:10">
      <c r="A29" s="66"/>
      <c r="B29" s="26" t="s">
        <v>942</v>
      </c>
      <c r="C29" s="21" t="s">
        <v>726</v>
      </c>
      <c r="D29" s="339">
        <v>68.39</v>
      </c>
      <c r="E29" s="129">
        <f t="shared" si="2"/>
        <v>13.678000000000001</v>
      </c>
      <c r="F29" s="339">
        <f t="shared" si="3"/>
        <v>82.067999999999998</v>
      </c>
      <c r="G29" s="200"/>
    </row>
    <row r="30" spans="1:10">
      <c r="A30" s="66">
        <v>6</v>
      </c>
      <c r="B30" s="26" t="s">
        <v>943</v>
      </c>
      <c r="C30" s="21" t="s">
        <v>726</v>
      </c>
      <c r="D30" s="339">
        <v>67.080000000000013</v>
      </c>
      <c r="E30" s="129"/>
      <c r="F30" s="339"/>
      <c r="G30" s="200"/>
    </row>
    <row r="31" spans="1:10">
      <c r="A31" s="66">
        <v>7</v>
      </c>
      <c r="B31" s="26" t="s">
        <v>740</v>
      </c>
      <c r="C31" s="21" t="s">
        <v>726</v>
      </c>
      <c r="D31" s="339">
        <v>47.910000000000004</v>
      </c>
      <c r="E31" s="129">
        <f t="shared" ref="E31:E35" si="4">D31*$E$10</f>
        <v>9.5820000000000007</v>
      </c>
      <c r="F31" s="339">
        <f t="shared" ref="F31:F35" si="5">D31+E31</f>
        <v>57.492000000000004</v>
      </c>
      <c r="G31" s="200"/>
    </row>
    <row r="32" spans="1:10">
      <c r="A32" s="66"/>
      <c r="B32" s="26" t="s">
        <v>741</v>
      </c>
      <c r="C32" s="21" t="s">
        <v>726</v>
      </c>
      <c r="D32" s="339">
        <v>21.05</v>
      </c>
      <c r="E32" s="129">
        <f t="shared" si="4"/>
        <v>4.21</v>
      </c>
      <c r="F32" s="339">
        <f t="shared" si="5"/>
        <v>25.26</v>
      </c>
      <c r="G32" s="200"/>
    </row>
    <row r="33" spans="1:7">
      <c r="A33" s="66">
        <v>8</v>
      </c>
      <c r="B33" s="26" t="s">
        <v>944</v>
      </c>
      <c r="C33" s="21" t="s">
        <v>726</v>
      </c>
      <c r="D33" s="339">
        <v>59.4</v>
      </c>
      <c r="E33" s="129">
        <f t="shared" si="4"/>
        <v>11.88</v>
      </c>
      <c r="F33" s="339">
        <f t="shared" si="5"/>
        <v>71.28</v>
      </c>
      <c r="G33" s="200"/>
    </row>
    <row r="34" spans="1:7">
      <c r="A34" s="66"/>
      <c r="B34" s="26" t="s">
        <v>741</v>
      </c>
      <c r="C34" s="21" t="s">
        <v>726</v>
      </c>
      <c r="D34" s="339">
        <v>40.260000000000005</v>
      </c>
      <c r="E34" s="129">
        <f t="shared" si="4"/>
        <v>8.0520000000000014</v>
      </c>
      <c r="F34" s="339">
        <f t="shared" si="5"/>
        <v>48.312000000000005</v>
      </c>
      <c r="G34" s="200"/>
    </row>
    <row r="35" spans="1:7">
      <c r="A35" s="66">
        <v>9</v>
      </c>
      <c r="B35" s="26" t="s">
        <v>742</v>
      </c>
      <c r="C35" s="21"/>
      <c r="D35" s="339"/>
      <c r="E35" s="129">
        <f t="shared" si="4"/>
        <v>0</v>
      </c>
      <c r="F35" s="339">
        <f t="shared" si="5"/>
        <v>0</v>
      </c>
      <c r="G35" s="200"/>
    </row>
    <row r="36" spans="1:7">
      <c r="A36" s="66"/>
      <c r="B36" s="26" t="s">
        <v>743</v>
      </c>
      <c r="C36" s="21" t="s">
        <v>726</v>
      </c>
      <c r="D36" s="339">
        <v>165.12</v>
      </c>
      <c r="E36" s="129">
        <f>D36*$E$10</f>
        <v>33.024000000000001</v>
      </c>
      <c r="F36" s="339">
        <f>D36+E36</f>
        <v>198.14400000000001</v>
      </c>
      <c r="G36" s="200"/>
    </row>
    <row r="37" spans="1:7">
      <c r="A37" s="66"/>
      <c r="B37" s="26" t="s">
        <v>741</v>
      </c>
      <c r="C37" s="21" t="s">
        <v>726</v>
      </c>
      <c r="D37" s="339">
        <v>54.26</v>
      </c>
      <c r="E37" s="129">
        <f t="shared" ref="E37:E38" si="6">D37*$E$10</f>
        <v>10.852</v>
      </c>
      <c r="F37" s="339">
        <f t="shared" ref="F37:F38" si="7">D37+E37</f>
        <v>65.111999999999995</v>
      </c>
      <c r="G37" s="200"/>
    </row>
    <row r="38" spans="1:7">
      <c r="A38" s="66"/>
      <c r="B38" s="26" t="s">
        <v>744</v>
      </c>
      <c r="C38" s="21" t="s">
        <v>726</v>
      </c>
      <c r="D38" s="339">
        <v>115.4</v>
      </c>
      <c r="E38" s="129">
        <f t="shared" si="6"/>
        <v>23.080000000000002</v>
      </c>
      <c r="F38" s="339">
        <f t="shared" si="7"/>
        <v>138.48000000000002</v>
      </c>
      <c r="G38" s="200"/>
    </row>
    <row r="39" spans="1:7">
      <c r="A39" s="66"/>
      <c r="B39" s="26" t="s">
        <v>745</v>
      </c>
      <c r="C39" s="21"/>
      <c r="D39" s="339"/>
      <c r="E39" s="129"/>
      <c r="F39" s="339"/>
      <c r="G39" s="200"/>
    </row>
    <row r="40" spans="1:7">
      <c r="A40" s="66"/>
      <c r="B40" s="26" t="s">
        <v>746</v>
      </c>
      <c r="C40" s="21" t="s">
        <v>726</v>
      </c>
      <c r="D40" s="339">
        <v>40.589999999999996</v>
      </c>
      <c r="E40" s="129">
        <f t="shared" ref="E40:E48" si="8">D40*$E$10</f>
        <v>8.1180000000000003</v>
      </c>
      <c r="F40" s="339">
        <f t="shared" ref="F40:F48" si="9">D40+E40</f>
        <v>48.707999999999998</v>
      </c>
      <c r="G40" s="200"/>
    </row>
    <row r="41" spans="1:7">
      <c r="A41" s="66">
        <v>10</v>
      </c>
      <c r="B41" s="26" t="s">
        <v>747</v>
      </c>
      <c r="C41" s="21" t="s">
        <v>726</v>
      </c>
      <c r="D41" s="339">
        <v>157.33000000000001</v>
      </c>
      <c r="E41" s="129">
        <f t="shared" si="8"/>
        <v>31.466000000000005</v>
      </c>
      <c r="F41" s="339">
        <f t="shared" si="9"/>
        <v>188.79600000000002</v>
      </c>
      <c r="G41" s="200"/>
    </row>
    <row r="42" spans="1:7">
      <c r="A42" s="66">
        <v>11</v>
      </c>
      <c r="B42" s="26" t="s">
        <v>748</v>
      </c>
      <c r="C42" s="21" t="s">
        <v>726</v>
      </c>
      <c r="D42" s="339">
        <v>91.940000000000012</v>
      </c>
      <c r="E42" s="129">
        <f t="shared" si="8"/>
        <v>18.388000000000002</v>
      </c>
      <c r="F42" s="339">
        <f t="shared" si="9"/>
        <v>110.32800000000002</v>
      </c>
      <c r="G42" s="200"/>
    </row>
    <row r="43" spans="1:7">
      <c r="A43" s="66"/>
      <c r="B43" s="26" t="s">
        <v>945</v>
      </c>
      <c r="C43" s="21" t="s">
        <v>726</v>
      </c>
      <c r="D43" s="339">
        <v>64.11</v>
      </c>
      <c r="E43" s="129">
        <f t="shared" si="8"/>
        <v>12.822000000000001</v>
      </c>
      <c r="F43" s="339">
        <f t="shared" si="9"/>
        <v>76.932000000000002</v>
      </c>
      <c r="G43" s="200"/>
    </row>
    <row r="44" spans="1:7">
      <c r="A44" s="66">
        <v>12</v>
      </c>
      <c r="B44" s="26" t="s">
        <v>749</v>
      </c>
      <c r="C44" s="21" t="s">
        <v>726</v>
      </c>
      <c r="D44" s="339">
        <v>96.19</v>
      </c>
      <c r="E44" s="129">
        <f t="shared" si="8"/>
        <v>19.238</v>
      </c>
      <c r="F44" s="339">
        <f t="shared" si="9"/>
        <v>115.428</v>
      </c>
      <c r="G44" s="200"/>
    </row>
    <row r="45" spans="1:7">
      <c r="A45" s="66">
        <v>13</v>
      </c>
      <c r="B45" s="26" t="s">
        <v>946</v>
      </c>
      <c r="C45" s="21" t="s">
        <v>726</v>
      </c>
      <c r="D45" s="339">
        <v>196.64999999999998</v>
      </c>
      <c r="E45" s="129">
        <f t="shared" si="8"/>
        <v>39.33</v>
      </c>
      <c r="F45" s="339">
        <f t="shared" si="9"/>
        <v>235.97999999999996</v>
      </c>
      <c r="G45" s="200"/>
    </row>
    <row r="46" spans="1:7">
      <c r="A46" s="66">
        <v>14</v>
      </c>
      <c r="B46" s="26" t="s">
        <v>947</v>
      </c>
      <c r="C46" s="21" t="s">
        <v>726</v>
      </c>
      <c r="D46" s="339">
        <v>134.66</v>
      </c>
      <c r="E46" s="129">
        <f t="shared" si="8"/>
        <v>26.932000000000002</v>
      </c>
      <c r="F46" s="339">
        <f t="shared" si="9"/>
        <v>161.59199999999998</v>
      </c>
      <c r="G46" s="200"/>
    </row>
    <row r="47" spans="1:7">
      <c r="A47" s="66">
        <v>15</v>
      </c>
      <c r="B47" s="26" t="s">
        <v>750</v>
      </c>
      <c r="C47" s="21" t="s">
        <v>726</v>
      </c>
      <c r="D47" s="339">
        <v>213.72</v>
      </c>
      <c r="E47" s="129">
        <f t="shared" si="8"/>
        <v>42.744</v>
      </c>
      <c r="F47" s="339">
        <f t="shared" si="9"/>
        <v>256.464</v>
      </c>
      <c r="G47" s="200"/>
    </row>
    <row r="48" spans="1:7" ht="26.4">
      <c r="A48" s="66">
        <v>16</v>
      </c>
      <c r="B48" s="439" t="s">
        <v>948</v>
      </c>
      <c r="C48" s="21" t="s">
        <v>726</v>
      </c>
      <c r="D48" s="339">
        <v>268.87</v>
      </c>
      <c r="E48" s="129">
        <f t="shared" si="8"/>
        <v>53.774000000000001</v>
      </c>
      <c r="F48" s="339">
        <f t="shared" si="9"/>
        <v>322.64400000000001</v>
      </c>
      <c r="G48" s="200"/>
    </row>
    <row r="49" spans="1:7">
      <c r="A49" s="66"/>
      <c r="B49" s="50" t="s">
        <v>754</v>
      </c>
      <c r="C49" s="21"/>
      <c r="D49" s="339"/>
      <c r="E49" s="438"/>
      <c r="F49" s="26"/>
      <c r="G49" s="200"/>
    </row>
    <row r="50" spans="1:7">
      <c r="A50" s="66"/>
      <c r="B50" s="50" t="s">
        <v>755</v>
      </c>
      <c r="C50" s="21"/>
      <c r="D50" s="339"/>
      <c r="E50" s="438"/>
      <c r="F50" s="73"/>
      <c r="G50" s="200"/>
    </row>
    <row r="51" spans="1:7">
      <c r="A51" s="66">
        <v>11</v>
      </c>
      <c r="B51" s="16" t="s">
        <v>725</v>
      </c>
      <c r="C51" s="21" t="s">
        <v>726</v>
      </c>
      <c r="D51" s="339">
        <v>32.06</v>
      </c>
      <c r="E51" s="129">
        <f t="shared" ref="E51:E53" si="10">D51*$E$10</f>
        <v>6.4120000000000008</v>
      </c>
      <c r="F51" s="339">
        <f t="shared" ref="F51:F53" si="11">D51+E51</f>
        <v>38.472000000000001</v>
      </c>
      <c r="G51" s="200"/>
    </row>
    <row r="52" spans="1:7">
      <c r="A52" s="66"/>
      <c r="B52" s="16" t="s">
        <v>727</v>
      </c>
      <c r="C52" s="21" t="s">
        <v>726</v>
      </c>
      <c r="D52" s="339">
        <v>36.33</v>
      </c>
      <c r="E52" s="129">
        <f t="shared" si="10"/>
        <v>7.266</v>
      </c>
      <c r="F52" s="339">
        <f t="shared" si="11"/>
        <v>43.595999999999997</v>
      </c>
      <c r="G52" s="200"/>
    </row>
    <row r="53" spans="1:7">
      <c r="A53" s="66"/>
      <c r="B53" s="16" t="s">
        <v>728</v>
      </c>
      <c r="C53" s="21" t="s">
        <v>726</v>
      </c>
      <c r="D53" s="339">
        <v>42.730000000000004</v>
      </c>
      <c r="E53" s="129">
        <f t="shared" si="10"/>
        <v>8.5460000000000012</v>
      </c>
      <c r="F53" s="339">
        <f t="shared" si="11"/>
        <v>51.276000000000003</v>
      </c>
      <c r="G53" s="200"/>
    </row>
    <row r="54" spans="1:7">
      <c r="A54" s="66"/>
      <c r="B54" s="19" t="s">
        <v>729</v>
      </c>
      <c r="C54" s="21"/>
      <c r="D54" s="339"/>
      <c r="E54" s="129"/>
      <c r="F54" s="339"/>
      <c r="G54" s="200"/>
    </row>
    <row r="55" spans="1:7">
      <c r="A55" s="66"/>
      <c r="B55" s="19" t="s">
        <v>730</v>
      </c>
      <c r="C55" s="21" t="s">
        <v>726</v>
      </c>
      <c r="D55" s="339">
        <v>56.57</v>
      </c>
      <c r="E55" s="129">
        <f t="shared" ref="E55:E75" si="12">D55*$E$10</f>
        <v>11.314</v>
      </c>
      <c r="F55" s="339">
        <f t="shared" ref="F55:F60" si="13">D55+E55</f>
        <v>67.884</v>
      </c>
      <c r="G55" s="200"/>
    </row>
    <row r="56" spans="1:7">
      <c r="A56" s="66"/>
      <c r="B56" s="16" t="s">
        <v>731</v>
      </c>
      <c r="C56" s="21"/>
      <c r="D56" s="339"/>
      <c r="E56" s="129"/>
      <c r="F56" s="339"/>
      <c r="G56" s="200"/>
    </row>
    <row r="57" spans="1:7">
      <c r="A57" s="66"/>
      <c r="B57" s="16" t="s">
        <v>732</v>
      </c>
      <c r="C57" s="21" t="s">
        <v>726</v>
      </c>
      <c r="D57" s="339">
        <v>49.14</v>
      </c>
      <c r="E57" s="129">
        <f t="shared" si="12"/>
        <v>9.8280000000000012</v>
      </c>
      <c r="F57" s="339">
        <f t="shared" si="13"/>
        <v>58.968000000000004</v>
      </c>
      <c r="G57" s="200"/>
    </row>
    <row r="58" spans="1:7">
      <c r="A58" s="66">
        <v>12</v>
      </c>
      <c r="B58" s="26" t="s">
        <v>733</v>
      </c>
      <c r="C58" s="21" t="s">
        <v>726</v>
      </c>
      <c r="D58" s="339">
        <v>70.539999999999992</v>
      </c>
      <c r="E58" s="129">
        <f t="shared" ref="E58" si="14">D58*$E$10</f>
        <v>14.107999999999999</v>
      </c>
      <c r="F58" s="339">
        <f t="shared" ref="F58" si="15">D58+E58</f>
        <v>84.647999999999996</v>
      </c>
      <c r="G58" s="200"/>
    </row>
    <row r="59" spans="1:7">
      <c r="A59" s="66"/>
      <c r="B59" s="26" t="s">
        <v>734</v>
      </c>
      <c r="C59" s="21"/>
      <c r="D59" s="339"/>
      <c r="E59" s="129"/>
      <c r="F59" s="339"/>
      <c r="G59" s="200"/>
    </row>
    <row r="60" spans="1:7">
      <c r="A60" s="66"/>
      <c r="B60" s="26" t="s">
        <v>735</v>
      </c>
      <c r="C60" s="21" t="s">
        <v>726</v>
      </c>
      <c r="D60" s="339">
        <v>81.22</v>
      </c>
      <c r="E60" s="129">
        <f t="shared" si="12"/>
        <v>16.244</v>
      </c>
      <c r="F60" s="339">
        <f t="shared" si="13"/>
        <v>97.463999999999999</v>
      </c>
      <c r="G60" s="200"/>
    </row>
    <row r="61" spans="1:7">
      <c r="A61" s="66"/>
      <c r="B61" s="16" t="s">
        <v>736</v>
      </c>
      <c r="C61" s="21" t="s">
        <v>726</v>
      </c>
      <c r="D61" s="339">
        <v>49.14</v>
      </c>
      <c r="E61" s="129">
        <f t="shared" ref="E61" si="16">D61*$E$10</f>
        <v>9.8280000000000012</v>
      </c>
      <c r="F61" s="339">
        <f t="shared" ref="F61" si="17">D61+E61</f>
        <v>58.968000000000004</v>
      </c>
      <c r="G61" s="200"/>
    </row>
    <row r="62" spans="1:7">
      <c r="A62" s="66"/>
      <c r="B62" s="19" t="s">
        <v>737</v>
      </c>
      <c r="C62" s="21"/>
      <c r="D62" s="339"/>
      <c r="E62" s="129"/>
      <c r="F62" s="339">
        <f t="shared" ref="F62:F70" si="18">D62+E62</f>
        <v>0</v>
      </c>
      <c r="G62" s="200"/>
    </row>
    <row r="63" spans="1:7">
      <c r="A63" s="66">
        <v>13</v>
      </c>
      <c r="B63" s="19" t="s">
        <v>738</v>
      </c>
      <c r="C63" s="21" t="s">
        <v>726</v>
      </c>
      <c r="D63" s="339">
        <v>47.01</v>
      </c>
      <c r="E63" s="129">
        <f t="shared" si="12"/>
        <v>9.4019999999999992</v>
      </c>
      <c r="F63" s="339">
        <f t="shared" si="18"/>
        <v>56.411999999999999</v>
      </c>
      <c r="G63" s="200"/>
    </row>
    <row r="64" spans="1:7">
      <c r="A64" s="66">
        <v>14</v>
      </c>
      <c r="B64" s="26" t="s">
        <v>739</v>
      </c>
      <c r="C64" s="21" t="s">
        <v>726</v>
      </c>
      <c r="D64" s="339">
        <v>25.659999999999997</v>
      </c>
      <c r="E64" s="129">
        <f t="shared" si="12"/>
        <v>5.1319999999999997</v>
      </c>
      <c r="F64" s="339">
        <f t="shared" si="18"/>
        <v>30.791999999999994</v>
      </c>
      <c r="G64" s="200"/>
    </row>
    <row r="65" spans="1:7">
      <c r="A65" s="66"/>
      <c r="B65" s="26" t="s">
        <v>949</v>
      </c>
      <c r="C65" s="21" t="s">
        <v>726</v>
      </c>
      <c r="D65" s="339">
        <v>32.06</v>
      </c>
      <c r="E65" s="129">
        <f t="shared" si="12"/>
        <v>6.4120000000000008</v>
      </c>
      <c r="F65" s="339">
        <f t="shared" si="18"/>
        <v>38.472000000000001</v>
      </c>
      <c r="G65" s="200"/>
    </row>
    <row r="66" spans="1:7">
      <c r="A66" s="66">
        <v>15</v>
      </c>
      <c r="B66" s="26" t="s">
        <v>942</v>
      </c>
      <c r="C66" s="21" t="s">
        <v>726</v>
      </c>
      <c r="D66" s="339">
        <v>25.659999999999997</v>
      </c>
      <c r="E66" s="129">
        <f t="shared" ref="E66" si="19">D66*$E$10</f>
        <v>5.1319999999999997</v>
      </c>
      <c r="F66" s="339">
        <f t="shared" si="18"/>
        <v>30.791999999999994</v>
      </c>
      <c r="G66" s="200"/>
    </row>
    <row r="67" spans="1:7">
      <c r="A67" s="66"/>
      <c r="B67" s="26" t="s">
        <v>943</v>
      </c>
      <c r="C67" s="21" t="s">
        <v>726</v>
      </c>
      <c r="D67" s="339">
        <v>36.4</v>
      </c>
      <c r="E67" s="129">
        <f t="shared" si="12"/>
        <v>7.28</v>
      </c>
      <c r="F67" s="339">
        <f t="shared" si="18"/>
        <v>43.68</v>
      </c>
      <c r="G67" s="200"/>
    </row>
    <row r="68" spans="1:7">
      <c r="A68" s="66"/>
      <c r="B68" s="26" t="s">
        <v>740</v>
      </c>
      <c r="C68" s="21" t="s">
        <v>726</v>
      </c>
      <c r="D68" s="339">
        <v>13.46</v>
      </c>
      <c r="E68" s="129">
        <f t="shared" si="12"/>
        <v>2.6920000000000002</v>
      </c>
      <c r="F68" s="339">
        <f t="shared" si="18"/>
        <v>16.152000000000001</v>
      </c>
      <c r="G68" s="200"/>
    </row>
    <row r="69" spans="1:7">
      <c r="A69" s="66"/>
      <c r="B69" s="26" t="s">
        <v>741</v>
      </c>
      <c r="C69" s="21" t="s">
        <v>726</v>
      </c>
      <c r="D69" s="339">
        <v>9.57</v>
      </c>
      <c r="E69" s="129">
        <f t="shared" si="12"/>
        <v>1.9140000000000001</v>
      </c>
      <c r="F69" s="339">
        <f t="shared" si="18"/>
        <v>11.484</v>
      </c>
      <c r="G69" s="200"/>
    </row>
    <row r="70" spans="1:7">
      <c r="A70" s="66"/>
      <c r="B70" s="26" t="s">
        <v>944</v>
      </c>
      <c r="C70" s="21" t="s">
        <v>726</v>
      </c>
      <c r="D70" s="339">
        <v>28.729999999999997</v>
      </c>
      <c r="E70" s="129">
        <f t="shared" ref="E70" si="20">D70*$E$10</f>
        <v>5.7459999999999996</v>
      </c>
      <c r="F70" s="339">
        <f t="shared" si="18"/>
        <v>34.475999999999999</v>
      </c>
      <c r="G70" s="200"/>
    </row>
    <row r="71" spans="1:7">
      <c r="A71" s="66"/>
      <c r="B71" s="26" t="s">
        <v>741</v>
      </c>
      <c r="C71" s="21" t="s">
        <v>726</v>
      </c>
      <c r="D71" s="339">
        <v>19.16</v>
      </c>
      <c r="E71" s="129">
        <f t="shared" si="12"/>
        <v>3.8320000000000003</v>
      </c>
      <c r="F71" s="339">
        <f t="shared" ref="F71:F75" si="21">D71+E71</f>
        <v>22.992000000000001</v>
      </c>
      <c r="G71" s="200"/>
    </row>
    <row r="72" spans="1:7">
      <c r="A72" s="66">
        <v>16</v>
      </c>
      <c r="B72" s="26" t="s">
        <v>742</v>
      </c>
      <c r="C72" s="21"/>
      <c r="D72" s="339"/>
      <c r="E72" s="129"/>
      <c r="F72" s="339">
        <f t="shared" si="21"/>
        <v>0</v>
      </c>
      <c r="G72" s="200"/>
    </row>
    <row r="73" spans="1:7">
      <c r="A73" s="66">
        <v>17</v>
      </c>
      <c r="B73" s="26" t="s">
        <v>743</v>
      </c>
      <c r="C73" s="21" t="s">
        <v>726</v>
      </c>
      <c r="D73" s="339">
        <v>87.28</v>
      </c>
      <c r="E73" s="129">
        <f t="shared" si="12"/>
        <v>17.456</v>
      </c>
      <c r="F73" s="339">
        <f t="shared" si="21"/>
        <v>104.736</v>
      </c>
    </row>
    <row r="74" spans="1:7">
      <c r="A74" s="66">
        <v>18</v>
      </c>
      <c r="B74" s="26" t="s">
        <v>741</v>
      </c>
      <c r="C74" s="21" t="s">
        <v>726</v>
      </c>
      <c r="D74" s="339">
        <v>54.26</v>
      </c>
      <c r="E74" s="129">
        <f t="shared" si="12"/>
        <v>10.852</v>
      </c>
      <c r="F74" s="339">
        <f t="shared" si="21"/>
        <v>65.111999999999995</v>
      </c>
    </row>
    <row r="75" spans="1:7">
      <c r="A75" s="66">
        <v>20</v>
      </c>
      <c r="B75" s="26" t="s">
        <v>744</v>
      </c>
      <c r="C75" s="21" t="s">
        <v>726</v>
      </c>
      <c r="D75" s="339">
        <v>38.46</v>
      </c>
      <c r="E75" s="129">
        <f t="shared" si="12"/>
        <v>7.6920000000000002</v>
      </c>
      <c r="F75" s="339">
        <f t="shared" si="21"/>
        <v>46.152000000000001</v>
      </c>
    </row>
    <row r="76" spans="1:7">
      <c r="A76" s="66"/>
      <c r="B76" s="26" t="s">
        <v>745</v>
      </c>
      <c r="C76" s="21"/>
      <c r="D76" s="339"/>
      <c r="E76" s="129"/>
      <c r="F76" s="339"/>
    </row>
    <row r="77" spans="1:7">
      <c r="A77" s="66"/>
      <c r="B77" s="26" t="s">
        <v>746</v>
      </c>
      <c r="C77" s="21" t="s">
        <v>726</v>
      </c>
      <c r="D77" s="339">
        <v>29.93</v>
      </c>
      <c r="E77" s="129">
        <f t="shared" ref="E77:E86" si="22">D77*$E$10</f>
        <v>5.9860000000000007</v>
      </c>
      <c r="F77" s="339">
        <f t="shared" ref="F77:F86" si="23">D77+E77</f>
        <v>35.915999999999997</v>
      </c>
    </row>
    <row r="78" spans="1:7">
      <c r="A78" s="66"/>
      <c r="B78" s="26" t="s">
        <v>747</v>
      </c>
      <c r="C78" s="21" t="s">
        <v>726</v>
      </c>
      <c r="D78" s="339">
        <v>83.160000000000011</v>
      </c>
      <c r="E78" s="129">
        <f t="shared" si="22"/>
        <v>16.632000000000001</v>
      </c>
      <c r="F78" s="339">
        <f t="shared" si="23"/>
        <v>99.792000000000016</v>
      </c>
    </row>
    <row r="79" spans="1:7">
      <c r="A79" s="66"/>
      <c r="B79" s="26" t="s">
        <v>748</v>
      </c>
      <c r="C79" s="21" t="s">
        <v>726</v>
      </c>
      <c r="D79" s="339">
        <v>49.14</v>
      </c>
      <c r="E79" s="129">
        <f t="shared" si="22"/>
        <v>9.8280000000000012</v>
      </c>
      <c r="F79" s="339">
        <f t="shared" si="23"/>
        <v>58.968000000000004</v>
      </c>
    </row>
    <row r="80" spans="1:7">
      <c r="A80" s="66"/>
      <c r="B80" s="26" t="s">
        <v>945</v>
      </c>
      <c r="C80" s="21" t="s">
        <v>726</v>
      </c>
      <c r="D80" s="339">
        <v>38.46</v>
      </c>
      <c r="E80" s="129">
        <f t="shared" si="22"/>
        <v>7.6920000000000002</v>
      </c>
      <c r="F80" s="339">
        <f t="shared" si="23"/>
        <v>46.152000000000001</v>
      </c>
    </row>
    <row r="81" spans="1:6">
      <c r="A81" s="66"/>
      <c r="B81" s="26" t="s">
        <v>749</v>
      </c>
      <c r="C81" s="21" t="s">
        <v>726</v>
      </c>
      <c r="D81" s="339">
        <v>53.459999999999994</v>
      </c>
      <c r="E81" s="129">
        <f t="shared" si="22"/>
        <v>10.692</v>
      </c>
      <c r="F81" s="339">
        <f t="shared" si="23"/>
        <v>64.151999999999987</v>
      </c>
    </row>
    <row r="82" spans="1:6">
      <c r="A82" s="66"/>
      <c r="B82" s="26" t="s">
        <v>946</v>
      </c>
      <c r="C82" s="21" t="s">
        <v>726</v>
      </c>
      <c r="D82" s="339">
        <v>57.73</v>
      </c>
      <c r="E82" s="129">
        <f t="shared" si="22"/>
        <v>11.545999999999999</v>
      </c>
      <c r="F82" s="339">
        <f t="shared" si="23"/>
        <v>69.275999999999996</v>
      </c>
    </row>
    <row r="83" spans="1:6">
      <c r="A83" s="66"/>
      <c r="B83" s="26" t="s">
        <v>947</v>
      </c>
      <c r="C83" s="21" t="s">
        <v>726</v>
      </c>
      <c r="D83" s="339">
        <v>51.289999999999992</v>
      </c>
      <c r="E83" s="129">
        <f t="shared" si="22"/>
        <v>10.257999999999999</v>
      </c>
      <c r="F83" s="339">
        <f t="shared" si="23"/>
        <v>61.547999999999988</v>
      </c>
    </row>
    <row r="84" spans="1:6">
      <c r="A84" s="66"/>
      <c r="B84" s="26" t="s">
        <v>750</v>
      </c>
      <c r="C84" s="21" t="s">
        <v>726</v>
      </c>
      <c r="D84" s="339">
        <v>64.11</v>
      </c>
      <c r="E84" s="129">
        <f t="shared" si="22"/>
        <v>12.822000000000001</v>
      </c>
      <c r="F84" s="339">
        <f t="shared" si="23"/>
        <v>76.932000000000002</v>
      </c>
    </row>
    <row r="85" spans="1:6">
      <c r="A85" s="66"/>
      <c r="B85" s="19" t="s">
        <v>756</v>
      </c>
      <c r="C85" s="21" t="s">
        <v>726</v>
      </c>
      <c r="D85" s="339">
        <v>76.94</v>
      </c>
      <c r="E85" s="129">
        <f t="shared" si="22"/>
        <v>15.388</v>
      </c>
      <c r="F85" s="339">
        <f t="shared" si="23"/>
        <v>92.328000000000003</v>
      </c>
    </row>
    <row r="86" spans="1:6" ht="27" thickBot="1">
      <c r="A86" s="78"/>
      <c r="B86" s="440" t="s">
        <v>948</v>
      </c>
      <c r="C86" s="348" t="s">
        <v>950</v>
      </c>
      <c r="D86" s="36">
        <v>165.23000000000002</v>
      </c>
      <c r="E86" s="441">
        <f t="shared" si="22"/>
        <v>33.046000000000006</v>
      </c>
      <c r="F86" s="36">
        <f t="shared" si="23"/>
        <v>198.27600000000001</v>
      </c>
    </row>
  </sheetData>
  <mergeCells count="3">
    <mergeCell ref="C7:D7"/>
    <mergeCell ref="A4:F4"/>
    <mergeCell ref="A5:F5"/>
  </mergeCells>
  <pageMargins left="0.83" right="0" top="0.66" bottom="0.78740157480314965" header="0.37" footer="0.51181102362204722"/>
  <pageSetup paperSize="9" scale="105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K7" sqref="K7"/>
    </sheetView>
  </sheetViews>
  <sheetFormatPr defaultRowHeight="13.2"/>
  <cols>
    <col min="1" max="1" width="4.109375" customWidth="1"/>
    <col min="2" max="2" width="37.6640625" customWidth="1"/>
    <col min="3" max="3" width="7.5546875" customWidth="1"/>
    <col min="4" max="4" width="8.5546875" style="200" customWidth="1"/>
    <col min="5" max="5" width="10.109375" customWidth="1"/>
    <col min="6" max="6" width="13.5546875" customWidth="1"/>
    <col min="257" max="257" width="4.109375" customWidth="1"/>
    <col min="258" max="258" width="37.6640625" customWidth="1"/>
    <col min="259" max="259" width="7.5546875" customWidth="1"/>
    <col min="260" max="260" width="8.5546875" customWidth="1"/>
    <col min="261" max="261" width="10.109375" customWidth="1"/>
    <col min="262" max="262" width="18.88671875" customWidth="1"/>
    <col min="513" max="513" width="4.109375" customWidth="1"/>
    <col min="514" max="514" width="37.6640625" customWidth="1"/>
    <col min="515" max="515" width="7.5546875" customWidth="1"/>
    <col min="516" max="516" width="8.5546875" customWidth="1"/>
    <col min="517" max="517" width="10.109375" customWidth="1"/>
    <col min="518" max="518" width="18.88671875" customWidth="1"/>
    <col min="769" max="769" width="4.109375" customWidth="1"/>
    <col min="770" max="770" width="37.6640625" customWidth="1"/>
    <col min="771" max="771" width="7.5546875" customWidth="1"/>
    <col min="772" max="772" width="8.5546875" customWidth="1"/>
    <col min="773" max="773" width="10.109375" customWidth="1"/>
    <col min="774" max="774" width="18.88671875" customWidth="1"/>
    <col min="1025" max="1025" width="4.109375" customWidth="1"/>
    <col min="1026" max="1026" width="37.6640625" customWidth="1"/>
    <col min="1027" max="1027" width="7.5546875" customWidth="1"/>
    <col min="1028" max="1028" width="8.5546875" customWidth="1"/>
    <col min="1029" max="1029" width="10.109375" customWidth="1"/>
    <col min="1030" max="1030" width="18.88671875" customWidth="1"/>
    <col min="1281" max="1281" width="4.109375" customWidth="1"/>
    <col min="1282" max="1282" width="37.6640625" customWidth="1"/>
    <col min="1283" max="1283" width="7.5546875" customWidth="1"/>
    <col min="1284" max="1284" width="8.5546875" customWidth="1"/>
    <col min="1285" max="1285" width="10.109375" customWidth="1"/>
    <col min="1286" max="1286" width="18.88671875" customWidth="1"/>
    <col min="1537" max="1537" width="4.109375" customWidth="1"/>
    <col min="1538" max="1538" width="37.6640625" customWidth="1"/>
    <col min="1539" max="1539" width="7.5546875" customWidth="1"/>
    <col min="1540" max="1540" width="8.5546875" customWidth="1"/>
    <col min="1541" max="1541" width="10.109375" customWidth="1"/>
    <col min="1542" max="1542" width="18.88671875" customWidth="1"/>
    <col min="1793" max="1793" width="4.109375" customWidth="1"/>
    <col min="1794" max="1794" width="37.6640625" customWidth="1"/>
    <col min="1795" max="1795" width="7.5546875" customWidth="1"/>
    <col min="1796" max="1796" width="8.5546875" customWidth="1"/>
    <col min="1797" max="1797" width="10.109375" customWidth="1"/>
    <col min="1798" max="1798" width="18.88671875" customWidth="1"/>
    <col min="2049" max="2049" width="4.109375" customWidth="1"/>
    <col min="2050" max="2050" width="37.6640625" customWidth="1"/>
    <col min="2051" max="2051" width="7.5546875" customWidth="1"/>
    <col min="2052" max="2052" width="8.5546875" customWidth="1"/>
    <col min="2053" max="2053" width="10.109375" customWidth="1"/>
    <col min="2054" max="2054" width="18.88671875" customWidth="1"/>
    <col min="2305" max="2305" width="4.109375" customWidth="1"/>
    <col min="2306" max="2306" width="37.6640625" customWidth="1"/>
    <col min="2307" max="2307" width="7.5546875" customWidth="1"/>
    <col min="2308" max="2308" width="8.5546875" customWidth="1"/>
    <col min="2309" max="2309" width="10.109375" customWidth="1"/>
    <col min="2310" max="2310" width="18.88671875" customWidth="1"/>
    <col min="2561" max="2561" width="4.109375" customWidth="1"/>
    <col min="2562" max="2562" width="37.6640625" customWidth="1"/>
    <col min="2563" max="2563" width="7.5546875" customWidth="1"/>
    <col min="2564" max="2564" width="8.5546875" customWidth="1"/>
    <col min="2565" max="2565" width="10.109375" customWidth="1"/>
    <col min="2566" max="2566" width="18.88671875" customWidth="1"/>
    <col min="2817" max="2817" width="4.109375" customWidth="1"/>
    <col min="2818" max="2818" width="37.6640625" customWidth="1"/>
    <col min="2819" max="2819" width="7.5546875" customWidth="1"/>
    <col min="2820" max="2820" width="8.5546875" customWidth="1"/>
    <col min="2821" max="2821" width="10.109375" customWidth="1"/>
    <col min="2822" max="2822" width="18.88671875" customWidth="1"/>
    <col min="3073" max="3073" width="4.109375" customWidth="1"/>
    <col min="3074" max="3074" width="37.6640625" customWidth="1"/>
    <col min="3075" max="3075" width="7.5546875" customWidth="1"/>
    <col min="3076" max="3076" width="8.5546875" customWidth="1"/>
    <col min="3077" max="3077" width="10.109375" customWidth="1"/>
    <col min="3078" max="3078" width="18.88671875" customWidth="1"/>
    <col min="3329" max="3329" width="4.109375" customWidth="1"/>
    <col min="3330" max="3330" width="37.6640625" customWidth="1"/>
    <col min="3331" max="3331" width="7.5546875" customWidth="1"/>
    <col min="3332" max="3332" width="8.5546875" customWidth="1"/>
    <col min="3333" max="3333" width="10.109375" customWidth="1"/>
    <col min="3334" max="3334" width="18.88671875" customWidth="1"/>
    <col min="3585" max="3585" width="4.109375" customWidth="1"/>
    <col min="3586" max="3586" width="37.6640625" customWidth="1"/>
    <col min="3587" max="3587" width="7.5546875" customWidth="1"/>
    <col min="3588" max="3588" width="8.5546875" customWidth="1"/>
    <col min="3589" max="3589" width="10.109375" customWidth="1"/>
    <col min="3590" max="3590" width="18.88671875" customWidth="1"/>
    <col min="3841" max="3841" width="4.109375" customWidth="1"/>
    <col min="3842" max="3842" width="37.6640625" customWidth="1"/>
    <col min="3843" max="3843" width="7.5546875" customWidth="1"/>
    <col min="3844" max="3844" width="8.5546875" customWidth="1"/>
    <col min="3845" max="3845" width="10.109375" customWidth="1"/>
    <col min="3846" max="3846" width="18.88671875" customWidth="1"/>
    <col min="4097" max="4097" width="4.109375" customWidth="1"/>
    <col min="4098" max="4098" width="37.6640625" customWidth="1"/>
    <col min="4099" max="4099" width="7.5546875" customWidth="1"/>
    <col min="4100" max="4100" width="8.5546875" customWidth="1"/>
    <col min="4101" max="4101" width="10.109375" customWidth="1"/>
    <col min="4102" max="4102" width="18.88671875" customWidth="1"/>
    <col min="4353" max="4353" width="4.109375" customWidth="1"/>
    <col min="4354" max="4354" width="37.6640625" customWidth="1"/>
    <col min="4355" max="4355" width="7.5546875" customWidth="1"/>
    <col min="4356" max="4356" width="8.5546875" customWidth="1"/>
    <col min="4357" max="4357" width="10.109375" customWidth="1"/>
    <col min="4358" max="4358" width="18.88671875" customWidth="1"/>
    <col min="4609" max="4609" width="4.109375" customWidth="1"/>
    <col min="4610" max="4610" width="37.6640625" customWidth="1"/>
    <col min="4611" max="4611" width="7.5546875" customWidth="1"/>
    <col min="4612" max="4612" width="8.5546875" customWidth="1"/>
    <col min="4613" max="4613" width="10.109375" customWidth="1"/>
    <col min="4614" max="4614" width="18.88671875" customWidth="1"/>
    <col min="4865" max="4865" width="4.109375" customWidth="1"/>
    <col min="4866" max="4866" width="37.6640625" customWidth="1"/>
    <col min="4867" max="4867" width="7.5546875" customWidth="1"/>
    <col min="4868" max="4868" width="8.5546875" customWidth="1"/>
    <col min="4869" max="4869" width="10.109375" customWidth="1"/>
    <col min="4870" max="4870" width="18.88671875" customWidth="1"/>
    <col min="5121" max="5121" width="4.109375" customWidth="1"/>
    <col min="5122" max="5122" width="37.6640625" customWidth="1"/>
    <col min="5123" max="5123" width="7.5546875" customWidth="1"/>
    <col min="5124" max="5124" width="8.5546875" customWidth="1"/>
    <col min="5125" max="5125" width="10.109375" customWidth="1"/>
    <col min="5126" max="5126" width="18.88671875" customWidth="1"/>
    <col min="5377" max="5377" width="4.109375" customWidth="1"/>
    <col min="5378" max="5378" width="37.6640625" customWidth="1"/>
    <col min="5379" max="5379" width="7.5546875" customWidth="1"/>
    <col min="5380" max="5380" width="8.5546875" customWidth="1"/>
    <col min="5381" max="5381" width="10.109375" customWidth="1"/>
    <col min="5382" max="5382" width="18.88671875" customWidth="1"/>
    <col min="5633" max="5633" width="4.109375" customWidth="1"/>
    <col min="5634" max="5634" width="37.6640625" customWidth="1"/>
    <col min="5635" max="5635" width="7.5546875" customWidth="1"/>
    <col min="5636" max="5636" width="8.5546875" customWidth="1"/>
    <col min="5637" max="5637" width="10.109375" customWidth="1"/>
    <col min="5638" max="5638" width="18.88671875" customWidth="1"/>
    <col min="5889" max="5889" width="4.109375" customWidth="1"/>
    <col min="5890" max="5890" width="37.6640625" customWidth="1"/>
    <col min="5891" max="5891" width="7.5546875" customWidth="1"/>
    <col min="5892" max="5892" width="8.5546875" customWidth="1"/>
    <col min="5893" max="5893" width="10.109375" customWidth="1"/>
    <col min="5894" max="5894" width="18.88671875" customWidth="1"/>
    <col min="6145" max="6145" width="4.109375" customWidth="1"/>
    <col min="6146" max="6146" width="37.6640625" customWidth="1"/>
    <col min="6147" max="6147" width="7.5546875" customWidth="1"/>
    <col min="6148" max="6148" width="8.5546875" customWidth="1"/>
    <col min="6149" max="6149" width="10.109375" customWidth="1"/>
    <col min="6150" max="6150" width="18.88671875" customWidth="1"/>
    <col min="6401" max="6401" width="4.109375" customWidth="1"/>
    <col min="6402" max="6402" width="37.6640625" customWidth="1"/>
    <col min="6403" max="6403" width="7.5546875" customWidth="1"/>
    <col min="6404" max="6404" width="8.5546875" customWidth="1"/>
    <col min="6405" max="6405" width="10.109375" customWidth="1"/>
    <col min="6406" max="6406" width="18.88671875" customWidth="1"/>
    <col min="6657" max="6657" width="4.109375" customWidth="1"/>
    <col min="6658" max="6658" width="37.6640625" customWidth="1"/>
    <col min="6659" max="6659" width="7.5546875" customWidth="1"/>
    <col min="6660" max="6660" width="8.5546875" customWidth="1"/>
    <col min="6661" max="6661" width="10.109375" customWidth="1"/>
    <col min="6662" max="6662" width="18.88671875" customWidth="1"/>
    <col min="6913" max="6913" width="4.109375" customWidth="1"/>
    <col min="6914" max="6914" width="37.6640625" customWidth="1"/>
    <col min="6915" max="6915" width="7.5546875" customWidth="1"/>
    <col min="6916" max="6916" width="8.5546875" customWidth="1"/>
    <col min="6917" max="6917" width="10.109375" customWidth="1"/>
    <col min="6918" max="6918" width="18.88671875" customWidth="1"/>
    <col min="7169" max="7169" width="4.109375" customWidth="1"/>
    <col min="7170" max="7170" width="37.6640625" customWidth="1"/>
    <col min="7171" max="7171" width="7.5546875" customWidth="1"/>
    <col min="7172" max="7172" width="8.5546875" customWidth="1"/>
    <col min="7173" max="7173" width="10.109375" customWidth="1"/>
    <col min="7174" max="7174" width="18.88671875" customWidth="1"/>
    <col min="7425" max="7425" width="4.109375" customWidth="1"/>
    <col min="7426" max="7426" width="37.6640625" customWidth="1"/>
    <col min="7427" max="7427" width="7.5546875" customWidth="1"/>
    <col min="7428" max="7428" width="8.5546875" customWidth="1"/>
    <col min="7429" max="7429" width="10.109375" customWidth="1"/>
    <col min="7430" max="7430" width="18.88671875" customWidth="1"/>
    <col min="7681" max="7681" width="4.109375" customWidth="1"/>
    <col min="7682" max="7682" width="37.6640625" customWidth="1"/>
    <col min="7683" max="7683" width="7.5546875" customWidth="1"/>
    <col min="7684" max="7684" width="8.5546875" customWidth="1"/>
    <col min="7685" max="7685" width="10.109375" customWidth="1"/>
    <col min="7686" max="7686" width="18.88671875" customWidth="1"/>
    <col min="7937" max="7937" width="4.109375" customWidth="1"/>
    <col min="7938" max="7938" width="37.6640625" customWidth="1"/>
    <col min="7939" max="7939" width="7.5546875" customWidth="1"/>
    <col min="7940" max="7940" width="8.5546875" customWidth="1"/>
    <col min="7941" max="7941" width="10.109375" customWidth="1"/>
    <col min="7942" max="7942" width="18.88671875" customWidth="1"/>
    <col min="8193" max="8193" width="4.109375" customWidth="1"/>
    <col min="8194" max="8194" width="37.6640625" customWidth="1"/>
    <col min="8195" max="8195" width="7.5546875" customWidth="1"/>
    <col min="8196" max="8196" width="8.5546875" customWidth="1"/>
    <col min="8197" max="8197" width="10.109375" customWidth="1"/>
    <col min="8198" max="8198" width="18.88671875" customWidth="1"/>
    <col min="8449" max="8449" width="4.109375" customWidth="1"/>
    <col min="8450" max="8450" width="37.6640625" customWidth="1"/>
    <col min="8451" max="8451" width="7.5546875" customWidth="1"/>
    <col min="8452" max="8452" width="8.5546875" customWidth="1"/>
    <col min="8453" max="8453" width="10.109375" customWidth="1"/>
    <col min="8454" max="8454" width="18.88671875" customWidth="1"/>
    <col min="8705" max="8705" width="4.109375" customWidth="1"/>
    <col min="8706" max="8706" width="37.6640625" customWidth="1"/>
    <col min="8707" max="8707" width="7.5546875" customWidth="1"/>
    <col min="8708" max="8708" width="8.5546875" customWidth="1"/>
    <col min="8709" max="8709" width="10.109375" customWidth="1"/>
    <col min="8710" max="8710" width="18.88671875" customWidth="1"/>
    <col min="8961" max="8961" width="4.109375" customWidth="1"/>
    <col min="8962" max="8962" width="37.6640625" customWidth="1"/>
    <col min="8963" max="8963" width="7.5546875" customWidth="1"/>
    <col min="8964" max="8964" width="8.5546875" customWidth="1"/>
    <col min="8965" max="8965" width="10.109375" customWidth="1"/>
    <col min="8966" max="8966" width="18.88671875" customWidth="1"/>
    <col min="9217" max="9217" width="4.109375" customWidth="1"/>
    <col min="9218" max="9218" width="37.6640625" customWidth="1"/>
    <col min="9219" max="9219" width="7.5546875" customWidth="1"/>
    <col min="9220" max="9220" width="8.5546875" customWidth="1"/>
    <col min="9221" max="9221" width="10.109375" customWidth="1"/>
    <col min="9222" max="9222" width="18.88671875" customWidth="1"/>
    <col min="9473" max="9473" width="4.109375" customWidth="1"/>
    <col min="9474" max="9474" width="37.6640625" customWidth="1"/>
    <col min="9475" max="9475" width="7.5546875" customWidth="1"/>
    <col min="9476" max="9476" width="8.5546875" customWidth="1"/>
    <col min="9477" max="9477" width="10.109375" customWidth="1"/>
    <col min="9478" max="9478" width="18.88671875" customWidth="1"/>
    <col min="9729" max="9729" width="4.109375" customWidth="1"/>
    <col min="9730" max="9730" width="37.6640625" customWidth="1"/>
    <col min="9731" max="9731" width="7.5546875" customWidth="1"/>
    <col min="9732" max="9732" width="8.5546875" customWidth="1"/>
    <col min="9733" max="9733" width="10.109375" customWidth="1"/>
    <col min="9734" max="9734" width="18.88671875" customWidth="1"/>
    <col min="9985" max="9985" width="4.109375" customWidth="1"/>
    <col min="9986" max="9986" width="37.6640625" customWidth="1"/>
    <col min="9987" max="9987" width="7.5546875" customWidth="1"/>
    <col min="9988" max="9988" width="8.5546875" customWidth="1"/>
    <col min="9989" max="9989" width="10.109375" customWidth="1"/>
    <col min="9990" max="9990" width="18.88671875" customWidth="1"/>
    <col min="10241" max="10241" width="4.109375" customWidth="1"/>
    <col min="10242" max="10242" width="37.6640625" customWidth="1"/>
    <col min="10243" max="10243" width="7.5546875" customWidth="1"/>
    <col min="10244" max="10244" width="8.5546875" customWidth="1"/>
    <col min="10245" max="10245" width="10.109375" customWidth="1"/>
    <col min="10246" max="10246" width="18.88671875" customWidth="1"/>
    <col min="10497" max="10497" width="4.109375" customWidth="1"/>
    <col min="10498" max="10498" width="37.6640625" customWidth="1"/>
    <col min="10499" max="10499" width="7.5546875" customWidth="1"/>
    <col min="10500" max="10500" width="8.5546875" customWidth="1"/>
    <col min="10501" max="10501" width="10.109375" customWidth="1"/>
    <col min="10502" max="10502" width="18.88671875" customWidth="1"/>
    <col min="10753" max="10753" width="4.109375" customWidth="1"/>
    <col min="10754" max="10754" width="37.6640625" customWidth="1"/>
    <col min="10755" max="10755" width="7.5546875" customWidth="1"/>
    <col min="10756" max="10756" width="8.5546875" customWidth="1"/>
    <col min="10757" max="10757" width="10.109375" customWidth="1"/>
    <col min="10758" max="10758" width="18.88671875" customWidth="1"/>
    <col min="11009" max="11009" width="4.109375" customWidth="1"/>
    <col min="11010" max="11010" width="37.6640625" customWidth="1"/>
    <col min="11011" max="11011" width="7.5546875" customWidth="1"/>
    <col min="11012" max="11012" width="8.5546875" customWidth="1"/>
    <col min="11013" max="11013" width="10.109375" customWidth="1"/>
    <col min="11014" max="11014" width="18.88671875" customWidth="1"/>
    <col min="11265" max="11265" width="4.109375" customWidth="1"/>
    <col min="11266" max="11266" width="37.6640625" customWidth="1"/>
    <col min="11267" max="11267" width="7.5546875" customWidth="1"/>
    <col min="11268" max="11268" width="8.5546875" customWidth="1"/>
    <col min="11269" max="11269" width="10.109375" customWidth="1"/>
    <col min="11270" max="11270" width="18.88671875" customWidth="1"/>
    <col min="11521" max="11521" width="4.109375" customWidth="1"/>
    <col min="11522" max="11522" width="37.6640625" customWidth="1"/>
    <col min="11523" max="11523" width="7.5546875" customWidth="1"/>
    <col min="11524" max="11524" width="8.5546875" customWidth="1"/>
    <col min="11525" max="11525" width="10.109375" customWidth="1"/>
    <col min="11526" max="11526" width="18.88671875" customWidth="1"/>
    <col min="11777" max="11777" width="4.109375" customWidth="1"/>
    <col min="11778" max="11778" width="37.6640625" customWidth="1"/>
    <col min="11779" max="11779" width="7.5546875" customWidth="1"/>
    <col min="11780" max="11780" width="8.5546875" customWidth="1"/>
    <col min="11781" max="11781" width="10.109375" customWidth="1"/>
    <col min="11782" max="11782" width="18.88671875" customWidth="1"/>
    <col min="12033" max="12033" width="4.109375" customWidth="1"/>
    <col min="12034" max="12034" width="37.6640625" customWidth="1"/>
    <col min="12035" max="12035" width="7.5546875" customWidth="1"/>
    <col min="12036" max="12036" width="8.5546875" customWidth="1"/>
    <col min="12037" max="12037" width="10.109375" customWidth="1"/>
    <col min="12038" max="12038" width="18.88671875" customWidth="1"/>
    <col min="12289" max="12289" width="4.109375" customWidth="1"/>
    <col min="12290" max="12290" width="37.6640625" customWidth="1"/>
    <col min="12291" max="12291" width="7.5546875" customWidth="1"/>
    <col min="12292" max="12292" width="8.5546875" customWidth="1"/>
    <col min="12293" max="12293" width="10.109375" customWidth="1"/>
    <col min="12294" max="12294" width="18.88671875" customWidth="1"/>
    <col min="12545" max="12545" width="4.109375" customWidth="1"/>
    <col min="12546" max="12546" width="37.6640625" customWidth="1"/>
    <col min="12547" max="12547" width="7.5546875" customWidth="1"/>
    <col min="12548" max="12548" width="8.5546875" customWidth="1"/>
    <col min="12549" max="12549" width="10.109375" customWidth="1"/>
    <col min="12550" max="12550" width="18.88671875" customWidth="1"/>
    <col min="12801" max="12801" width="4.109375" customWidth="1"/>
    <col min="12802" max="12802" width="37.6640625" customWidth="1"/>
    <col min="12803" max="12803" width="7.5546875" customWidth="1"/>
    <col min="12804" max="12804" width="8.5546875" customWidth="1"/>
    <col min="12805" max="12805" width="10.109375" customWidth="1"/>
    <col min="12806" max="12806" width="18.88671875" customWidth="1"/>
    <col min="13057" max="13057" width="4.109375" customWidth="1"/>
    <col min="13058" max="13058" width="37.6640625" customWidth="1"/>
    <col min="13059" max="13059" width="7.5546875" customWidth="1"/>
    <col min="13060" max="13060" width="8.5546875" customWidth="1"/>
    <col min="13061" max="13061" width="10.109375" customWidth="1"/>
    <col min="13062" max="13062" width="18.88671875" customWidth="1"/>
    <col min="13313" max="13313" width="4.109375" customWidth="1"/>
    <col min="13314" max="13314" width="37.6640625" customWidth="1"/>
    <col min="13315" max="13315" width="7.5546875" customWidth="1"/>
    <col min="13316" max="13316" width="8.5546875" customWidth="1"/>
    <col min="13317" max="13317" width="10.109375" customWidth="1"/>
    <col min="13318" max="13318" width="18.88671875" customWidth="1"/>
    <col min="13569" max="13569" width="4.109375" customWidth="1"/>
    <col min="13570" max="13570" width="37.6640625" customWidth="1"/>
    <col min="13571" max="13571" width="7.5546875" customWidth="1"/>
    <col min="13572" max="13572" width="8.5546875" customWidth="1"/>
    <col min="13573" max="13573" width="10.109375" customWidth="1"/>
    <col min="13574" max="13574" width="18.88671875" customWidth="1"/>
    <col min="13825" max="13825" width="4.109375" customWidth="1"/>
    <col min="13826" max="13826" width="37.6640625" customWidth="1"/>
    <col min="13827" max="13827" width="7.5546875" customWidth="1"/>
    <col min="13828" max="13828" width="8.5546875" customWidth="1"/>
    <col min="13829" max="13829" width="10.109375" customWidth="1"/>
    <col min="13830" max="13830" width="18.88671875" customWidth="1"/>
    <col min="14081" max="14081" width="4.109375" customWidth="1"/>
    <col min="14082" max="14082" width="37.6640625" customWidth="1"/>
    <col min="14083" max="14083" width="7.5546875" customWidth="1"/>
    <col min="14084" max="14084" width="8.5546875" customWidth="1"/>
    <col min="14085" max="14085" width="10.109375" customWidth="1"/>
    <col min="14086" max="14086" width="18.88671875" customWidth="1"/>
    <col min="14337" max="14337" width="4.109375" customWidth="1"/>
    <col min="14338" max="14338" width="37.6640625" customWidth="1"/>
    <col min="14339" max="14339" width="7.5546875" customWidth="1"/>
    <col min="14340" max="14340" width="8.5546875" customWidth="1"/>
    <col min="14341" max="14341" width="10.109375" customWidth="1"/>
    <col min="14342" max="14342" width="18.88671875" customWidth="1"/>
    <col min="14593" max="14593" width="4.109375" customWidth="1"/>
    <col min="14594" max="14594" width="37.6640625" customWidth="1"/>
    <col min="14595" max="14595" width="7.5546875" customWidth="1"/>
    <col min="14596" max="14596" width="8.5546875" customWidth="1"/>
    <col min="14597" max="14597" width="10.109375" customWidth="1"/>
    <col min="14598" max="14598" width="18.88671875" customWidth="1"/>
    <col min="14849" max="14849" width="4.109375" customWidth="1"/>
    <col min="14850" max="14850" width="37.6640625" customWidth="1"/>
    <col min="14851" max="14851" width="7.5546875" customWidth="1"/>
    <col min="14852" max="14852" width="8.5546875" customWidth="1"/>
    <col min="14853" max="14853" width="10.109375" customWidth="1"/>
    <col min="14854" max="14854" width="18.88671875" customWidth="1"/>
    <col min="15105" max="15105" width="4.109375" customWidth="1"/>
    <col min="15106" max="15106" width="37.6640625" customWidth="1"/>
    <col min="15107" max="15107" width="7.5546875" customWidth="1"/>
    <col min="15108" max="15108" width="8.5546875" customWidth="1"/>
    <col min="15109" max="15109" width="10.109375" customWidth="1"/>
    <col min="15110" max="15110" width="18.88671875" customWidth="1"/>
    <col min="15361" max="15361" width="4.109375" customWidth="1"/>
    <col min="15362" max="15362" width="37.6640625" customWidth="1"/>
    <col min="15363" max="15363" width="7.5546875" customWidth="1"/>
    <col min="15364" max="15364" width="8.5546875" customWidth="1"/>
    <col min="15365" max="15365" width="10.109375" customWidth="1"/>
    <col min="15366" max="15366" width="18.88671875" customWidth="1"/>
    <col min="15617" max="15617" width="4.109375" customWidth="1"/>
    <col min="15618" max="15618" width="37.6640625" customWidth="1"/>
    <col min="15619" max="15619" width="7.5546875" customWidth="1"/>
    <col min="15620" max="15620" width="8.5546875" customWidth="1"/>
    <col min="15621" max="15621" width="10.109375" customWidth="1"/>
    <col min="15622" max="15622" width="18.88671875" customWidth="1"/>
    <col min="15873" max="15873" width="4.109375" customWidth="1"/>
    <col min="15874" max="15874" width="37.6640625" customWidth="1"/>
    <col min="15875" max="15875" width="7.5546875" customWidth="1"/>
    <col min="15876" max="15876" width="8.5546875" customWidth="1"/>
    <col min="15877" max="15877" width="10.109375" customWidth="1"/>
    <col min="15878" max="15878" width="18.88671875" customWidth="1"/>
    <col min="16129" max="16129" width="4.109375" customWidth="1"/>
    <col min="16130" max="16130" width="37.6640625" customWidth="1"/>
    <col min="16131" max="16131" width="7.5546875" customWidth="1"/>
    <col min="16132" max="16132" width="8.5546875" customWidth="1"/>
    <col min="16133" max="16133" width="10.109375" customWidth="1"/>
    <col min="16134" max="16134" width="18.88671875" customWidth="1"/>
  </cols>
  <sheetData>
    <row r="1" spans="1:6" ht="14.4">
      <c r="A1" s="2"/>
      <c r="B1" s="107"/>
      <c r="C1" s="107"/>
      <c r="D1" s="402"/>
      <c r="E1" s="283"/>
      <c r="F1" s="517"/>
    </row>
    <row r="2" spans="1:6" ht="14.4">
      <c r="A2" s="2"/>
      <c r="B2" s="107"/>
      <c r="C2" s="107"/>
      <c r="D2" s="402"/>
      <c r="E2" s="283"/>
      <c r="F2" s="1"/>
    </row>
    <row r="3" spans="1:6" ht="14.4">
      <c r="A3" s="1" t="s">
        <v>1012</v>
      </c>
      <c r="B3" s="3"/>
      <c r="C3" s="3"/>
      <c r="D3" s="403"/>
      <c r="E3" s="5"/>
      <c r="F3" s="4"/>
    </row>
    <row r="4" spans="1:6" ht="26.4">
      <c r="A4" s="549" t="s">
        <v>1013</v>
      </c>
      <c r="B4" s="3"/>
      <c r="C4" s="3"/>
      <c r="D4" s="403"/>
      <c r="E4" s="5"/>
      <c r="F4" s="4"/>
    </row>
    <row r="5" spans="1:6">
      <c r="A5" s="1"/>
      <c r="B5" s="1"/>
      <c r="C5" s="1"/>
      <c r="D5" s="404"/>
      <c r="E5" s="4"/>
      <c r="F5" s="4"/>
    </row>
    <row r="6" spans="1:6">
      <c r="A6" s="1"/>
      <c r="B6" s="1"/>
      <c r="C6" s="1"/>
      <c r="D6" s="404"/>
      <c r="E6" s="4"/>
      <c r="F6" s="4"/>
    </row>
    <row r="7" spans="1:6" ht="13.8" thickBot="1">
      <c r="D7" s="273" t="s">
        <v>38</v>
      </c>
      <c r="F7" s="411">
        <v>43451</v>
      </c>
    </row>
    <row r="8" spans="1:6">
      <c r="A8" s="15"/>
      <c r="B8" s="17"/>
      <c r="C8" s="17"/>
      <c r="D8" s="17" t="s">
        <v>4</v>
      </c>
      <c r="E8" s="17"/>
      <c r="F8" s="17" t="s">
        <v>4</v>
      </c>
    </row>
    <row r="9" spans="1:6">
      <c r="A9" s="18" t="s">
        <v>6</v>
      </c>
      <c r="B9" s="21" t="s">
        <v>490</v>
      </c>
      <c r="C9" s="21" t="s">
        <v>8</v>
      </c>
      <c r="D9" s="21" t="s">
        <v>790</v>
      </c>
      <c r="E9" s="21" t="s">
        <v>14</v>
      </c>
      <c r="F9" s="21" t="s">
        <v>10</v>
      </c>
    </row>
    <row r="10" spans="1:6">
      <c r="A10" s="18" t="s">
        <v>11</v>
      </c>
      <c r="B10" s="21" t="s">
        <v>12</v>
      </c>
      <c r="C10" s="21" t="s">
        <v>13</v>
      </c>
      <c r="D10" s="21" t="s">
        <v>14</v>
      </c>
      <c r="E10" s="21" t="s">
        <v>9</v>
      </c>
      <c r="F10" s="21" t="s">
        <v>14</v>
      </c>
    </row>
    <row r="11" spans="1:6" ht="13.8" thickBot="1">
      <c r="A11" s="18"/>
      <c r="B11" s="21"/>
      <c r="C11" s="21"/>
      <c r="D11" s="21" t="s">
        <v>9</v>
      </c>
      <c r="E11" s="281"/>
      <c r="F11" s="21" t="s">
        <v>9</v>
      </c>
    </row>
    <row r="12" spans="1:6" ht="14.4" thickTop="1" thickBot="1">
      <c r="A12" s="550">
        <v>1</v>
      </c>
      <c r="B12" s="519">
        <v>2</v>
      </c>
      <c r="C12" s="519">
        <v>3</v>
      </c>
      <c r="D12" s="519">
        <v>4</v>
      </c>
      <c r="E12" s="21">
        <v>5</v>
      </c>
      <c r="F12" s="51">
        <v>6</v>
      </c>
    </row>
    <row r="13" spans="1:6">
      <c r="A13" s="15"/>
      <c r="B13" s="48" t="s">
        <v>940</v>
      </c>
      <c r="C13" s="17"/>
      <c r="D13" s="336"/>
      <c r="E13" s="336"/>
      <c r="F13" s="53"/>
    </row>
    <row r="14" spans="1:6">
      <c r="A14" s="27">
        <v>1</v>
      </c>
      <c r="B14" s="19" t="s">
        <v>1014</v>
      </c>
      <c r="C14" s="21" t="s">
        <v>726</v>
      </c>
      <c r="D14" s="339">
        <v>48.92</v>
      </c>
      <c r="E14" s="339">
        <v>9.7799999999999994</v>
      </c>
      <c r="F14" s="24">
        <f>D14+E14</f>
        <v>58.7</v>
      </c>
    </row>
    <row r="15" spans="1:6">
      <c r="A15" s="27">
        <v>2</v>
      </c>
      <c r="B15" s="19" t="s">
        <v>1015</v>
      </c>
      <c r="C15" s="21" t="s">
        <v>726</v>
      </c>
      <c r="D15" s="339">
        <v>62.459999999999994</v>
      </c>
      <c r="E15" s="339">
        <v>12.49</v>
      </c>
      <c r="F15" s="24">
        <f t="shared" ref="F15:F19" si="0">D15+E15</f>
        <v>74.949999999999989</v>
      </c>
    </row>
    <row r="16" spans="1:6">
      <c r="A16" s="27">
        <v>3</v>
      </c>
      <c r="B16" s="19" t="s">
        <v>1016</v>
      </c>
      <c r="C16" s="21" t="s">
        <v>726</v>
      </c>
      <c r="D16" s="339">
        <v>101.03</v>
      </c>
      <c r="E16" s="339">
        <v>20.21</v>
      </c>
      <c r="F16" s="24">
        <f t="shared" si="0"/>
        <v>121.24000000000001</v>
      </c>
    </row>
    <row r="17" spans="1:6">
      <c r="A17" s="27">
        <v>4</v>
      </c>
      <c r="B17" s="19" t="s">
        <v>1017</v>
      </c>
      <c r="C17" s="21" t="s">
        <v>726</v>
      </c>
      <c r="D17" s="339">
        <v>158.26</v>
      </c>
      <c r="E17" s="339">
        <v>31.65</v>
      </c>
      <c r="F17" s="24">
        <f t="shared" si="0"/>
        <v>189.91</v>
      </c>
    </row>
    <row r="18" spans="1:6">
      <c r="A18" s="27">
        <v>5</v>
      </c>
      <c r="B18" s="439" t="s">
        <v>1018</v>
      </c>
      <c r="C18" s="21" t="s">
        <v>726</v>
      </c>
      <c r="D18" s="339">
        <v>20.8</v>
      </c>
      <c r="E18" s="339">
        <v>4.16</v>
      </c>
      <c r="F18" s="24">
        <f t="shared" si="0"/>
        <v>24.96</v>
      </c>
    </row>
    <row r="19" spans="1:6" ht="13.8" thickBot="1">
      <c r="A19" s="33">
        <v>6</v>
      </c>
      <c r="B19" s="440" t="s">
        <v>1019</v>
      </c>
      <c r="C19" s="136" t="s">
        <v>726</v>
      </c>
      <c r="D19" s="36">
        <v>39.56</v>
      </c>
      <c r="E19" s="36">
        <v>7.91</v>
      </c>
      <c r="F19" s="35">
        <f t="shared" si="0"/>
        <v>47.47</v>
      </c>
    </row>
    <row r="20" spans="1:6">
      <c r="A20" s="30"/>
      <c r="B20" s="30"/>
      <c r="C20" s="546"/>
      <c r="D20" s="129"/>
      <c r="E20" s="30"/>
    </row>
    <row r="25" spans="1:6">
      <c r="B25" s="551"/>
      <c r="D25"/>
      <c r="E25" s="410"/>
    </row>
    <row r="26" spans="1:6">
      <c r="B26" s="409"/>
      <c r="D26"/>
      <c r="E26" s="410"/>
    </row>
    <row r="27" spans="1:6">
      <c r="B27" s="409"/>
      <c r="D27"/>
      <c r="E27" s="410"/>
    </row>
    <row r="28" spans="1:6">
      <c r="B28" s="551"/>
      <c r="D28"/>
      <c r="E28" s="410"/>
    </row>
    <row r="29" spans="1:6">
      <c r="B29" s="409"/>
      <c r="D29"/>
      <c r="E29" s="410"/>
    </row>
    <row r="30" spans="1:6">
      <c r="B30" s="409"/>
      <c r="D30"/>
      <c r="E30" s="410"/>
    </row>
    <row r="31" spans="1:6" ht="14.4">
      <c r="B31" s="551"/>
      <c r="C31" s="283"/>
      <c r="D31"/>
      <c r="E31" s="551"/>
    </row>
  </sheetData>
  <pageMargins left="0.83" right="0" top="0.66" bottom="0.53" header="0.37" footer="0.36"/>
  <pageSetup paperSize="9" scale="105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6"/>
  <sheetViews>
    <sheetView topLeftCell="A7" workbookViewId="0">
      <selection activeCell="I22" sqref="I22"/>
    </sheetView>
  </sheetViews>
  <sheetFormatPr defaultRowHeight="13.2"/>
  <cols>
    <col min="1" max="1" width="6.33203125" customWidth="1"/>
    <col min="2" max="2" width="40.6640625" customWidth="1"/>
    <col min="6" max="6" width="12.33203125" customWidth="1"/>
    <col min="257" max="257" width="6.33203125" customWidth="1"/>
    <col min="258" max="258" width="40.6640625" customWidth="1"/>
    <col min="262" max="262" width="12.33203125" customWidth="1"/>
    <col min="513" max="513" width="6.33203125" customWidth="1"/>
    <col min="514" max="514" width="40.6640625" customWidth="1"/>
    <col min="518" max="518" width="12.33203125" customWidth="1"/>
    <col min="769" max="769" width="6.33203125" customWidth="1"/>
    <col min="770" max="770" width="40.6640625" customWidth="1"/>
    <col min="774" max="774" width="12.33203125" customWidth="1"/>
    <col min="1025" max="1025" width="6.33203125" customWidth="1"/>
    <col min="1026" max="1026" width="40.6640625" customWidth="1"/>
    <col min="1030" max="1030" width="12.33203125" customWidth="1"/>
    <col min="1281" max="1281" width="6.33203125" customWidth="1"/>
    <col min="1282" max="1282" width="40.6640625" customWidth="1"/>
    <col min="1286" max="1286" width="12.33203125" customWidth="1"/>
    <col min="1537" max="1537" width="6.33203125" customWidth="1"/>
    <col min="1538" max="1538" width="40.6640625" customWidth="1"/>
    <col min="1542" max="1542" width="12.33203125" customWidth="1"/>
    <col min="1793" max="1793" width="6.33203125" customWidth="1"/>
    <col min="1794" max="1794" width="40.6640625" customWidth="1"/>
    <col min="1798" max="1798" width="12.33203125" customWidth="1"/>
    <col min="2049" max="2049" width="6.33203125" customWidth="1"/>
    <col min="2050" max="2050" width="40.6640625" customWidth="1"/>
    <col min="2054" max="2054" width="12.33203125" customWidth="1"/>
    <col min="2305" max="2305" width="6.33203125" customWidth="1"/>
    <col min="2306" max="2306" width="40.6640625" customWidth="1"/>
    <col min="2310" max="2310" width="12.33203125" customWidth="1"/>
    <col min="2561" max="2561" width="6.33203125" customWidth="1"/>
    <col min="2562" max="2562" width="40.6640625" customWidth="1"/>
    <col min="2566" max="2566" width="12.33203125" customWidth="1"/>
    <col min="2817" max="2817" width="6.33203125" customWidth="1"/>
    <col min="2818" max="2818" width="40.6640625" customWidth="1"/>
    <col min="2822" max="2822" width="12.33203125" customWidth="1"/>
    <col min="3073" max="3073" width="6.33203125" customWidth="1"/>
    <col min="3074" max="3074" width="40.6640625" customWidth="1"/>
    <col min="3078" max="3078" width="12.33203125" customWidth="1"/>
    <col min="3329" max="3329" width="6.33203125" customWidth="1"/>
    <col min="3330" max="3330" width="40.6640625" customWidth="1"/>
    <col min="3334" max="3334" width="12.33203125" customWidth="1"/>
    <col min="3585" max="3585" width="6.33203125" customWidth="1"/>
    <col min="3586" max="3586" width="40.6640625" customWidth="1"/>
    <col min="3590" max="3590" width="12.33203125" customWidth="1"/>
    <col min="3841" max="3841" width="6.33203125" customWidth="1"/>
    <col min="3842" max="3842" width="40.6640625" customWidth="1"/>
    <col min="3846" max="3846" width="12.33203125" customWidth="1"/>
    <col min="4097" max="4097" width="6.33203125" customWidth="1"/>
    <col min="4098" max="4098" width="40.6640625" customWidth="1"/>
    <col min="4102" max="4102" width="12.33203125" customWidth="1"/>
    <col min="4353" max="4353" width="6.33203125" customWidth="1"/>
    <col min="4354" max="4354" width="40.6640625" customWidth="1"/>
    <col min="4358" max="4358" width="12.33203125" customWidth="1"/>
    <col min="4609" max="4609" width="6.33203125" customWidth="1"/>
    <col min="4610" max="4610" width="40.6640625" customWidth="1"/>
    <col min="4614" max="4614" width="12.33203125" customWidth="1"/>
    <col min="4865" max="4865" width="6.33203125" customWidth="1"/>
    <col min="4866" max="4866" width="40.6640625" customWidth="1"/>
    <col min="4870" max="4870" width="12.33203125" customWidth="1"/>
    <col min="5121" max="5121" width="6.33203125" customWidth="1"/>
    <col min="5122" max="5122" width="40.6640625" customWidth="1"/>
    <col min="5126" max="5126" width="12.33203125" customWidth="1"/>
    <col min="5377" max="5377" width="6.33203125" customWidth="1"/>
    <col min="5378" max="5378" width="40.6640625" customWidth="1"/>
    <col min="5382" max="5382" width="12.33203125" customWidth="1"/>
    <col min="5633" max="5633" width="6.33203125" customWidth="1"/>
    <col min="5634" max="5634" width="40.6640625" customWidth="1"/>
    <col min="5638" max="5638" width="12.33203125" customWidth="1"/>
    <col min="5889" max="5889" width="6.33203125" customWidth="1"/>
    <col min="5890" max="5890" width="40.6640625" customWidth="1"/>
    <col min="5894" max="5894" width="12.33203125" customWidth="1"/>
    <col min="6145" max="6145" width="6.33203125" customWidth="1"/>
    <col min="6146" max="6146" width="40.6640625" customWidth="1"/>
    <col min="6150" max="6150" width="12.33203125" customWidth="1"/>
    <col min="6401" max="6401" width="6.33203125" customWidth="1"/>
    <col min="6402" max="6402" width="40.6640625" customWidth="1"/>
    <col min="6406" max="6406" width="12.33203125" customWidth="1"/>
    <col min="6657" max="6657" width="6.33203125" customWidth="1"/>
    <col min="6658" max="6658" width="40.6640625" customWidth="1"/>
    <col min="6662" max="6662" width="12.33203125" customWidth="1"/>
    <col min="6913" max="6913" width="6.33203125" customWidth="1"/>
    <col min="6914" max="6914" width="40.6640625" customWidth="1"/>
    <col min="6918" max="6918" width="12.33203125" customWidth="1"/>
    <col min="7169" max="7169" width="6.33203125" customWidth="1"/>
    <col min="7170" max="7170" width="40.6640625" customWidth="1"/>
    <col min="7174" max="7174" width="12.33203125" customWidth="1"/>
    <col min="7425" max="7425" width="6.33203125" customWidth="1"/>
    <col min="7426" max="7426" width="40.6640625" customWidth="1"/>
    <col min="7430" max="7430" width="12.33203125" customWidth="1"/>
    <col min="7681" max="7681" width="6.33203125" customWidth="1"/>
    <col min="7682" max="7682" width="40.6640625" customWidth="1"/>
    <col min="7686" max="7686" width="12.33203125" customWidth="1"/>
    <col min="7937" max="7937" width="6.33203125" customWidth="1"/>
    <col min="7938" max="7938" width="40.6640625" customWidth="1"/>
    <col min="7942" max="7942" width="12.33203125" customWidth="1"/>
    <col min="8193" max="8193" width="6.33203125" customWidth="1"/>
    <col min="8194" max="8194" width="40.6640625" customWidth="1"/>
    <col min="8198" max="8198" width="12.33203125" customWidth="1"/>
    <col min="8449" max="8449" width="6.33203125" customWidth="1"/>
    <col min="8450" max="8450" width="40.6640625" customWidth="1"/>
    <col min="8454" max="8454" width="12.33203125" customWidth="1"/>
    <col min="8705" max="8705" width="6.33203125" customWidth="1"/>
    <col min="8706" max="8706" width="40.6640625" customWidth="1"/>
    <col min="8710" max="8710" width="12.33203125" customWidth="1"/>
    <col min="8961" max="8961" width="6.33203125" customWidth="1"/>
    <col min="8962" max="8962" width="40.6640625" customWidth="1"/>
    <col min="8966" max="8966" width="12.33203125" customWidth="1"/>
    <col min="9217" max="9217" width="6.33203125" customWidth="1"/>
    <col min="9218" max="9218" width="40.6640625" customWidth="1"/>
    <col min="9222" max="9222" width="12.33203125" customWidth="1"/>
    <col min="9473" max="9473" width="6.33203125" customWidth="1"/>
    <col min="9474" max="9474" width="40.6640625" customWidth="1"/>
    <col min="9478" max="9478" width="12.33203125" customWidth="1"/>
    <col min="9729" max="9729" width="6.33203125" customWidth="1"/>
    <col min="9730" max="9730" width="40.6640625" customWidth="1"/>
    <col min="9734" max="9734" width="12.33203125" customWidth="1"/>
    <col min="9985" max="9985" width="6.33203125" customWidth="1"/>
    <col min="9986" max="9986" width="40.6640625" customWidth="1"/>
    <col min="9990" max="9990" width="12.33203125" customWidth="1"/>
    <col min="10241" max="10241" width="6.33203125" customWidth="1"/>
    <col min="10242" max="10242" width="40.6640625" customWidth="1"/>
    <col min="10246" max="10246" width="12.33203125" customWidth="1"/>
    <col min="10497" max="10497" width="6.33203125" customWidth="1"/>
    <col min="10498" max="10498" width="40.6640625" customWidth="1"/>
    <col min="10502" max="10502" width="12.33203125" customWidth="1"/>
    <col min="10753" max="10753" width="6.33203125" customWidth="1"/>
    <col min="10754" max="10754" width="40.6640625" customWidth="1"/>
    <col min="10758" max="10758" width="12.33203125" customWidth="1"/>
    <col min="11009" max="11009" width="6.33203125" customWidth="1"/>
    <col min="11010" max="11010" width="40.6640625" customWidth="1"/>
    <col min="11014" max="11014" width="12.33203125" customWidth="1"/>
    <col min="11265" max="11265" width="6.33203125" customWidth="1"/>
    <col min="11266" max="11266" width="40.6640625" customWidth="1"/>
    <col min="11270" max="11270" width="12.33203125" customWidth="1"/>
    <col min="11521" max="11521" width="6.33203125" customWidth="1"/>
    <col min="11522" max="11522" width="40.6640625" customWidth="1"/>
    <col min="11526" max="11526" width="12.33203125" customWidth="1"/>
    <col min="11777" max="11777" width="6.33203125" customWidth="1"/>
    <col min="11778" max="11778" width="40.6640625" customWidth="1"/>
    <col min="11782" max="11782" width="12.33203125" customWidth="1"/>
    <col min="12033" max="12033" width="6.33203125" customWidth="1"/>
    <col min="12034" max="12034" width="40.6640625" customWidth="1"/>
    <col min="12038" max="12038" width="12.33203125" customWidth="1"/>
    <col min="12289" max="12289" width="6.33203125" customWidth="1"/>
    <col min="12290" max="12290" width="40.6640625" customWidth="1"/>
    <col min="12294" max="12294" width="12.33203125" customWidth="1"/>
    <col min="12545" max="12545" width="6.33203125" customWidth="1"/>
    <col min="12546" max="12546" width="40.6640625" customWidth="1"/>
    <col min="12550" max="12550" width="12.33203125" customWidth="1"/>
    <col min="12801" max="12801" width="6.33203125" customWidth="1"/>
    <col min="12802" max="12802" width="40.6640625" customWidth="1"/>
    <col min="12806" max="12806" width="12.33203125" customWidth="1"/>
    <col min="13057" max="13057" width="6.33203125" customWidth="1"/>
    <col min="13058" max="13058" width="40.6640625" customWidth="1"/>
    <col min="13062" max="13062" width="12.33203125" customWidth="1"/>
    <col min="13313" max="13313" width="6.33203125" customWidth="1"/>
    <col min="13314" max="13314" width="40.6640625" customWidth="1"/>
    <col min="13318" max="13318" width="12.33203125" customWidth="1"/>
    <col min="13569" max="13569" width="6.33203125" customWidth="1"/>
    <col min="13570" max="13570" width="40.6640625" customWidth="1"/>
    <col min="13574" max="13574" width="12.33203125" customWidth="1"/>
    <col min="13825" max="13825" width="6.33203125" customWidth="1"/>
    <col min="13826" max="13826" width="40.6640625" customWidth="1"/>
    <col min="13830" max="13830" width="12.33203125" customWidth="1"/>
    <col min="14081" max="14081" width="6.33203125" customWidth="1"/>
    <col min="14082" max="14082" width="40.6640625" customWidth="1"/>
    <col min="14086" max="14086" width="12.33203125" customWidth="1"/>
    <col min="14337" max="14337" width="6.33203125" customWidth="1"/>
    <col min="14338" max="14338" width="40.6640625" customWidth="1"/>
    <col min="14342" max="14342" width="12.33203125" customWidth="1"/>
    <col min="14593" max="14593" width="6.33203125" customWidth="1"/>
    <col min="14594" max="14594" width="40.6640625" customWidth="1"/>
    <col min="14598" max="14598" width="12.33203125" customWidth="1"/>
    <col min="14849" max="14849" width="6.33203125" customWidth="1"/>
    <col min="14850" max="14850" width="40.6640625" customWidth="1"/>
    <col min="14854" max="14854" width="12.33203125" customWidth="1"/>
    <col min="15105" max="15105" width="6.33203125" customWidth="1"/>
    <col min="15106" max="15106" width="40.6640625" customWidth="1"/>
    <col min="15110" max="15110" width="12.33203125" customWidth="1"/>
    <col min="15361" max="15361" width="6.33203125" customWidth="1"/>
    <col min="15362" max="15362" width="40.6640625" customWidth="1"/>
    <col min="15366" max="15366" width="12.33203125" customWidth="1"/>
    <col min="15617" max="15617" width="6.33203125" customWidth="1"/>
    <col min="15618" max="15618" width="40.6640625" customWidth="1"/>
    <col min="15622" max="15622" width="12.33203125" customWidth="1"/>
    <col min="15873" max="15873" width="6.33203125" customWidth="1"/>
    <col min="15874" max="15874" width="40.6640625" customWidth="1"/>
    <col min="15878" max="15878" width="12.33203125" customWidth="1"/>
    <col min="16129" max="16129" width="6.33203125" customWidth="1"/>
    <col min="16130" max="16130" width="40.6640625" customWidth="1"/>
    <col min="16134" max="16134" width="12.33203125" customWidth="1"/>
  </cols>
  <sheetData>
    <row r="1" spans="1:7" ht="15.6">
      <c r="A1" s="137"/>
      <c r="B1" s="137"/>
      <c r="D1" s="2"/>
      <c r="E1" s="1"/>
      <c r="F1" s="4"/>
      <c r="G1" s="4"/>
    </row>
    <row r="2" spans="1:7" ht="15.6">
      <c r="A2" s="137"/>
      <c r="B2" s="137"/>
      <c r="D2" s="1"/>
      <c r="E2" s="1"/>
      <c r="F2" s="4"/>
      <c r="G2" s="4"/>
    </row>
    <row r="3" spans="1:7" ht="15.6">
      <c r="A3" s="137"/>
      <c r="B3" s="137"/>
      <c r="D3" s="1"/>
      <c r="E3" s="1"/>
      <c r="F3" s="4"/>
      <c r="G3" s="4"/>
    </row>
    <row r="4" spans="1:7" ht="15.6">
      <c r="A4" s="137"/>
      <c r="B4" s="137"/>
      <c r="C4" s="627"/>
      <c r="D4" s="627"/>
      <c r="E4" s="627"/>
      <c r="F4" s="627"/>
      <c r="G4" s="4"/>
    </row>
    <row r="5" spans="1:7" ht="15.6">
      <c r="A5" s="137"/>
      <c r="B5" s="137"/>
      <c r="C5" s="137"/>
      <c r="D5" s="137"/>
      <c r="E5" s="137"/>
    </row>
    <row r="6" spans="1:7" ht="15.6">
      <c r="A6" s="137"/>
      <c r="B6" s="137"/>
      <c r="C6" s="137"/>
      <c r="D6" s="137"/>
      <c r="E6" s="137"/>
    </row>
    <row r="7" spans="1:7" ht="15.6">
      <c r="A7" s="138" t="s">
        <v>951</v>
      </c>
      <c r="B7" s="138"/>
      <c r="C7" s="138"/>
      <c r="D7" s="138"/>
      <c r="E7" s="138"/>
      <c r="F7" s="4"/>
    </row>
    <row r="8" spans="1:7" ht="15.6">
      <c r="A8" s="444" t="s">
        <v>952</v>
      </c>
      <c r="B8" s="138"/>
      <c r="C8" s="138"/>
      <c r="D8" s="138"/>
      <c r="E8" s="138"/>
      <c r="F8" s="4"/>
    </row>
    <row r="9" spans="1:7" ht="15.6">
      <c r="A9" s="444" t="s">
        <v>953</v>
      </c>
      <c r="B9" s="138"/>
      <c r="C9" s="138"/>
      <c r="D9" s="138"/>
      <c r="E9" s="138"/>
      <c r="F9" s="4"/>
    </row>
    <row r="10" spans="1:7" ht="15.6">
      <c r="A10" s="444"/>
      <c r="B10" s="138"/>
      <c r="C10" s="138"/>
      <c r="D10" s="138"/>
      <c r="E10" s="138"/>
      <c r="F10" s="4"/>
    </row>
    <row r="11" spans="1:7" ht="15.6">
      <c r="A11" s="138"/>
      <c r="B11" s="138"/>
      <c r="E11" s="139"/>
    </row>
    <row r="12" spans="1:7" ht="16.2" thickBot="1">
      <c r="A12" s="137"/>
      <c r="B12" s="199"/>
      <c r="C12" s="108"/>
      <c r="D12" s="108"/>
      <c r="E12" s="535" t="s">
        <v>954</v>
      </c>
      <c r="F12" s="113"/>
    </row>
    <row r="13" spans="1:7" ht="15.6">
      <c r="A13" s="570"/>
      <c r="B13" s="570"/>
      <c r="C13" s="563" t="s">
        <v>259</v>
      </c>
      <c r="D13" s="555"/>
      <c r="E13" s="552" t="s">
        <v>259</v>
      </c>
    </row>
    <row r="14" spans="1:7" ht="15.6">
      <c r="A14" s="556" t="s">
        <v>6</v>
      </c>
      <c r="B14" s="556" t="s">
        <v>449</v>
      </c>
      <c r="C14" s="564" t="s">
        <v>450</v>
      </c>
      <c r="D14" s="556" t="s">
        <v>14</v>
      </c>
      <c r="E14" s="553" t="s">
        <v>451</v>
      </c>
    </row>
    <row r="15" spans="1:7" ht="15.6">
      <c r="A15" s="556" t="s">
        <v>11</v>
      </c>
      <c r="B15" s="556" t="s">
        <v>452</v>
      </c>
      <c r="C15" s="564" t="s">
        <v>14</v>
      </c>
      <c r="D15" s="557">
        <v>0.2</v>
      </c>
      <c r="E15" s="553" t="s">
        <v>14</v>
      </c>
    </row>
    <row r="16" spans="1:7" ht="16.2" thickBot="1">
      <c r="A16" s="558"/>
      <c r="B16" s="562"/>
      <c r="C16" s="565" t="s">
        <v>9</v>
      </c>
      <c r="D16" s="558" t="s">
        <v>453</v>
      </c>
      <c r="E16" s="554" t="s">
        <v>9</v>
      </c>
    </row>
    <row r="17" spans="1:7" ht="15.6">
      <c r="A17" s="570"/>
      <c r="B17" s="559"/>
      <c r="C17" s="566"/>
      <c r="D17" s="559"/>
      <c r="E17" s="559"/>
    </row>
    <row r="18" spans="1:7" ht="30.6">
      <c r="A18" s="556" t="s">
        <v>454</v>
      </c>
      <c r="B18" s="571" t="s">
        <v>955</v>
      </c>
      <c r="C18" s="567">
        <f>E18-D18</f>
        <v>46.775239200000001</v>
      </c>
      <c r="D18" s="560">
        <f>[2]Кальк.!P19</f>
        <v>9.36</v>
      </c>
      <c r="E18" s="560">
        <f>[2]Кальк.!Q19</f>
        <v>56.135239200000001</v>
      </c>
    </row>
    <row r="19" spans="1:7" ht="15.6">
      <c r="A19" s="556"/>
      <c r="B19" s="561"/>
      <c r="C19" s="567"/>
      <c r="D19" s="560"/>
      <c r="E19" s="560"/>
    </row>
    <row r="20" spans="1:7" ht="15.6">
      <c r="A20" s="556" t="s">
        <v>455</v>
      </c>
      <c r="B20" s="571" t="s">
        <v>956</v>
      </c>
      <c r="C20" s="567">
        <f>E20-D20</f>
        <v>93.560478399999994</v>
      </c>
      <c r="D20" s="560">
        <f>[2]Кальк.!P21</f>
        <v>18.71</v>
      </c>
      <c r="E20" s="560">
        <f>[2]Кальк.!Q21</f>
        <v>112.2704784</v>
      </c>
    </row>
    <row r="21" spans="1:7" ht="15.6">
      <c r="A21" s="26"/>
      <c r="B21" s="561"/>
      <c r="C21" s="567"/>
      <c r="D21" s="560"/>
      <c r="E21" s="560"/>
    </row>
    <row r="22" spans="1:7" ht="30.6">
      <c r="A22" s="556" t="s">
        <v>456</v>
      </c>
      <c r="B22" s="571" t="s">
        <v>957</v>
      </c>
      <c r="C22" s="567">
        <f>E22-D22</f>
        <v>217.55</v>
      </c>
      <c r="D22" s="560">
        <v>43.51</v>
      </c>
      <c r="E22" s="560">
        <v>261.06</v>
      </c>
    </row>
    <row r="23" spans="1:7" ht="15.6">
      <c r="A23" s="556"/>
      <c r="B23" s="571"/>
      <c r="C23" s="567"/>
      <c r="D23" s="560"/>
      <c r="E23" s="560"/>
      <c r="F23" s="30"/>
      <c r="G23" s="30"/>
    </row>
    <row r="24" spans="1:7" ht="45.6">
      <c r="A24" s="573" t="s">
        <v>578</v>
      </c>
      <c r="B24" s="571" t="s">
        <v>958</v>
      </c>
      <c r="C24" s="567">
        <f>E24-D24</f>
        <v>387.77</v>
      </c>
      <c r="D24" s="561">
        <v>77.55</v>
      </c>
      <c r="E24" s="561">
        <v>465.32</v>
      </c>
      <c r="F24" s="30"/>
      <c r="G24" s="30"/>
    </row>
    <row r="25" spans="1:7" ht="15.6">
      <c r="A25" s="561"/>
      <c r="B25" s="561"/>
      <c r="C25" s="568"/>
      <c r="D25" s="561"/>
      <c r="E25" s="561"/>
      <c r="F25" s="30"/>
      <c r="G25" s="30"/>
    </row>
    <row r="26" spans="1:7" ht="16.2" thickBot="1">
      <c r="A26" s="574" t="s">
        <v>807</v>
      </c>
      <c r="B26" s="572" t="s">
        <v>959</v>
      </c>
      <c r="C26" s="569">
        <f>E26-D26</f>
        <v>365.07</v>
      </c>
      <c r="D26" s="562">
        <v>73.010000000000005</v>
      </c>
      <c r="E26" s="562">
        <v>438.08</v>
      </c>
      <c r="F26" s="30"/>
      <c r="G26" s="30"/>
    </row>
    <row r="27" spans="1:7" ht="15.6">
      <c r="A27" s="137"/>
      <c r="B27" s="446"/>
      <c r="C27" s="137"/>
      <c r="D27" s="137"/>
      <c r="E27" s="137"/>
    </row>
    <row r="28" spans="1:7" ht="15.6">
      <c r="A28" s="137"/>
      <c r="B28" s="137"/>
      <c r="C28" s="137"/>
      <c r="D28" s="137"/>
      <c r="E28" s="137"/>
    </row>
    <row r="29" spans="1:7" ht="15.6">
      <c r="A29" s="137"/>
      <c r="B29" s="137"/>
      <c r="C29" s="447"/>
      <c r="D29" s="447"/>
      <c r="E29" s="447"/>
    </row>
    <row r="30" spans="1:7" ht="15.6">
      <c r="A30" s="137"/>
      <c r="B30" s="137"/>
      <c r="C30" s="447"/>
      <c r="D30" s="628"/>
      <c r="E30" s="628"/>
      <c r="F30" s="628"/>
    </row>
    <row r="31" spans="1:7" ht="15.6">
      <c r="A31" s="137"/>
      <c r="B31" s="216"/>
      <c r="C31" s="447"/>
      <c r="D31" s="447"/>
      <c r="E31" s="447"/>
    </row>
    <row r="32" spans="1:7" ht="15.6">
      <c r="A32" s="137"/>
      <c r="B32" s="448"/>
      <c r="D32" s="137"/>
      <c r="E32" s="137"/>
    </row>
    <row r="33" spans="1:12" ht="15.6">
      <c r="A33" s="137"/>
      <c r="B33" s="137"/>
      <c r="C33" s="137"/>
      <c r="D33" s="628"/>
      <c r="E33" s="628"/>
      <c r="F33" s="628"/>
      <c r="G33" s="449"/>
      <c r="H33" s="449"/>
      <c r="I33" s="449"/>
      <c r="K33" s="449"/>
      <c r="L33" s="449"/>
    </row>
    <row r="34" spans="1:12" ht="15.6">
      <c r="A34" s="137"/>
      <c r="C34" s="137"/>
      <c r="D34" s="137"/>
      <c r="E34" s="137"/>
    </row>
    <row r="35" spans="1:12" ht="15.6">
      <c r="A35" s="137"/>
      <c r="B35" s="137"/>
      <c r="C35" s="137"/>
      <c r="D35" s="137"/>
      <c r="E35" s="137"/>
    </row>
    <row r="36" spans="1:12" ht="15.6">
      <c r="B36" s="137"/>
    </row>
  </sheetData>
  <mergeCells count="3">
    <mergeCell ref="C4:F4"/>
    <mergeCell ref="D30:F30"/>
    <mergeCell ref="D33:F33"/>
  </mergeCells>
  <pageMargins left="0.78740157480314965" right="0" top="0.78740157480314965" bottom="0" header="0.51181102362204722" footer="0.51181102362204722"/>
  <pageSetup paperSize="9" orientation="portrait" horizontalDpi="120" verticalDpi="144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6"/>
  <sheetViews>
    <sheetView topLeftCell="A10" zoomScale="120" workbookViewId="0">
      <selection activeCell="M27" sqref="M27"/>
    </sheetView>
  </sheetViews>
  <sheetFormatPr defaultRowHeight="13.2"/>
  <cols>
    <col min="1" max="1" width="6.44140625" customWidth="1"/>
    <col min="2" max="2" width="33.6640625" customWidth="1"/>
  </cols>
  <sheetData>
    <row r="1" spans="1:6" ht="13.8">
      <c r="D1" s="282"/>
    </row>
    <row r="2" spans="1:6" ht="14.4">
      <c r="A2" s="2"/>
      <c r="B2" s="107"/>
      <c r="C2" s="107"/>
      <c r="D2" s="283"/>
    </row>
    <row r="3" spans="1:6" ht="14.4">
      <c r="A3" s="2"/>
      <c r="B3" s="107"/>
      <c r="C3" s="107"/>
      <c r="D3" s="283"/>
    </row>
    <row r="4" spans="1:6" ht="14.4">
      <c r="A4" s="2"/>
      <c r="B4" s="107"/>
      <c r="C4" s="107"/>
      <c r="D4" s="283"/>
    </row>
    <row r="5" spans="1:6" ht="14.4">
      <c r="A5" s="2"/>
      <c r="B5" s="107"/>
      <c r="C5" s="107"/>
      <c r="D5" s="283"/>
    </row>
    <row r="6" spans="1:6" ht="14.4">
      <c r="A6" s="2"/>
      <c r="B6" s="107"/>
      <c r="C6" s="107"/>
      <c r="D6" s="283"/>
    </row>
    <row r="7" spans="1:6" ht="14.4">
      <c r="A7" s="3" t="s">
        <v>757</v>
      </c>
      <c r="B7" s="4"/>
      <c r="C7" s="3"/>
      <c r="D7" s="5"/>
    </row>
    <row r="8" spans="1:6">
      <c r="A8" s="1" t="s">
        <v>758</v>
      </c>
      <c r="B8" s="1"/>
      <c r="C8" s="1"/>
      <c r="D8" s="4"/>
    </row>
    <row r="9" spans="1:6">
      <c r="A9" s="1" t="s">
        <v>2</v>
      </c>
      <c r="B9" s="4"/>
      <c r="C9" s="1"/>
      <c r="D9" s="4"/>
    </row>
    <row r="10" spans="1:6">
      <c r="A10" s="2"/>
      <c r="B10" s="2"/>
    </row>
    <row r="11" spans="1:6" ht="13.8" thickBot="1">
      <c r="C11" s="629" t="s">
        <v>38</v>
      </c>
      <c r="D11" s="629"/>
      <c r="E11" t="s">
        <v>926</v>
      </c>
    </row>
    <row r="12" spans="1:6" ht="13.8" thickTop="1">
      <c r="A12" s="114"/>
      <c r="B12" s="114"/>
      <c r="C12" s="114"/>
      <c r="D12" s="114"/>
      <c r="E12" s="6" t="s">
        <v>5</v>
      </c>
      <c r="F12" s="276" t="s">
        <v>4</v>
      </c>
    </row>
    <row r="13" spans="1:6">
      <c r="A13" s="116" t="s">
        <v>6</v>
      </c>
      <c r="B13" s="9" t="s">
        <v>7</v>
      </c>
      <c r="C13" s="9" t="s">
        <v>8</v>
      </c>
      <c r="D13" s="9" t="s">
        <v>35</v>
      </c>
      <c r="E13" s="8" t="s">
        <v>9</v>
      </c>
      <c r="F13" s="22" t="s">
        <v>10</v>
      </c>
    </row>
    <row r="14" spans="1:6">
      <c r="A14" s="116" t="s">
        <v>11</v>
      </c>
      <c r="B14" s="9" t="s">
        <v>12</v>
      </c>
      <c r="C14" s="9" t="s">
        <v>13</v>
      </c>
      <c r="D14" s="9" t="s">
        <v>14</v>
      </c>
      <c r="E14" s="278">
        <v>0.2</v>
      </c>
      <c r="F14" s="22" t="s">
        <v>14</v>
      </c>
    </row>
    <row r="15" spans="1:6" ht="13.8" thickBot="1">
      <c r="A15" s="116"/>
      <c r="B15" s="9"/>
      <c r="C15" s="9"/>
      <c r="D15" s="9" t="s">
        <v>9</v>
      </c>
      <c r="E15" s="279"/>
      <c r="F15" s="280" t="s">
        <v>9</v>
      </c>
    </row>
    <row r="16" spans="1:6" ht="14.4" thickTop="1" thickBot="1">
      <c r="A16" s="118">
        <v>1</v>
      </c>
      <c r="B16" s="119">
        <v>2</v>
      </c>
      <c r="C16" s="119">
        <v>3</v>
      </c>
      <c r="D16" s="118">
        <v>4</v>
      </c>
      <c r="E16" s="13">
        <v>5</v>
      </c>
      <c r="F16" s="14">
        <v>6</v>
      </c>
    </row>
    <row r="17" spans="1:7" ht="13.8" thickTop="1">
      <c r="A17" s="116"/>
      <c r="B17" s="9"/>
      <c r="C17" s="9"/>
      <c r="D17" s="20"/>
      <c r="E17" s="284"/>
      <c r="F17" s="53"/>
    </row>
    <row r="18" spans="1:7">
      <c r="A18" s="116">
        <v>1</v>
      </c>
      <c r="B18" s="212" t="s">
        <v>759</v>
      </c>
      <c r="C18" s="9"/>
      <c r="D18" s="20"/>
      <c r="E18" s="23"/>
      <c r="F18" s="26"/>
    </row>
    <row r="19" spans="1:7">
      <c r="A19" s="116"/>
      <c r="B19" s="212" t="s">
        <v>760</v>
      </c>
      <c r="C19" s="9" t="s">
        <v>761</v>
      </c>
      <c r="D19" s="285">
        <v>45.9</v>
      </c>
      <c r="E19" s="132">
        <f>F19-D19</f>
        <v>9.18</v>
      </c>
      <c r="F19" s="125">
        <v>55.08</v>
      </c>
      <c r="G19" s="200"/>
    </row>
    <row r="20" spans="1:7">
      <c r="A20" s="116"/>
      <c r="B20" s="212" t="s">
        <v>762</v>
      </c>
      <c r="C20" s="9" t="s">
        <v>18</v>
      </c>
      <c r="D20" s="285">
        <v>102.41</v>
      </c>
      <c r="E20" s="132">
        <f>F20-D20</f>
        <v>20.480000000000004</v>
      </c>
      <c r="F20" s="125">
        <v>122.89</v>
      </c>
      <c r="G20" s="200"/>
    </row>
    <row r="21" spans="1:7">
      <c r="A21" s="116">
        <v>2</v>
      </c>
      <c r="B21" s="212" t="s">
        <v>763</v>
      </c>
      <c r="C21" s="9"/>
      <c r="D21" s="285"/>
      <c r="E21" s="18"/>
      <c r="F21" s="125"/>
      <c r="G21" s="200"/>
    </row>
    <row r="22" spans="1:7">
      <c r="A22" s="116"/>
      <c r="B22" s="212" t="s">
        <v>764</v>
      </c>
      <c r="C22" s="9"/>
      <c r="D22" s="285"/>
      <c r="E22" s="18"/>
      <c r="F22" s="125"/>
      <c r="G22" s="200"/>
    </row>
    <row r="23" spans="1:7">
      <c r="A23" s="116"/>
      <c r="B23" s="212" t="s">
        <v>765</v>
      </c>
      <c r="C23" s="9" t="s">
        <v>766</v>
      </c>
      <c r="D23" s="285">
        <v>146.35</v>
      </c>
      <c r="E23" s="132">
        <f>F23-D23</f>
        <v>29.27000000000001</v>
      </c>
      <c r="F23" s="125">
        <v>175.62</v>
      </c>
      <c r="G23" s="200"/>
    </row>
    <row r="24" spans="1:7">
      <c r="A24" s="116">
        <v>3</v>
      </c>
      <c r="B24" s="212" t="s">
        <v>767</v>
      </c>
      <c r="C24" s="9"/>
      <c r="D24" s="285"/>
      <c r="E24" s="18"/>
      <c r="F24" s="125"/>
      <c r="G24" s="200"/>
    </row>
    <row r="25" spans="1:7">
      <c r="A25" s="116"/>
      <c r="B25" s="212" t="s">
        <v>768</v>
      </c>
      <c r="C25" s="9" t="s">
        <v>18</v>
      </c>
      <c r="D25" s="285">
        <v>43.91</v>
      </c>
      <c r="E25" s="132">
        <f>F25-D25</f>
        <v>8.7800000000000011</v>
      </c>
      <c r="F25" s="125">
        <v>52.69</v>
      </c>
      <c r="G25" s="200"/>
    </row>
    <row r="26" spans="1:7">
      <c r="A26" s="116">
        <v>4</v>
      </c>
      <c r="B26" s="212" t="s">
        <v>769</v>
      </c>
      <c r="C26" s="9"/>
      <c r="D26" s="285"/>
      <c r="E26" s="18"/>
      <c r="F26" s="125"/>
      <c r="G26" s="200"/>
    </row>
    <row r="27" spans="1:7">
      <c r="A27" s="116"/>
      <c r="B27" s="212" t="s">
        <v>770</v>
      </c>
      <c r="C27" s="9" t="s">
        <v>771</v>
      </c>
      <c r="D27" s="285">
        <v>22.57</v>
      </c>
      <c r="E27" s="132">
        <f t="shared" ref="E27:E28" si="0">F27-D27</f>
        <v>4.509999999999998</v>
      </c>
      <c r="F27" s="125">
        <v>27.08</v>
      </c>
      <c r="G27" s="200"/>
    </row>
    <row r="28" spans="1:7">
      <c r="A28" s="116">
        <v>5</v>
      </c>
      <c r="B28" s="212" t="s">
        <v>772</v>
      </c>
      <c r="C28" s="286" t="s">
        <v>771</v>
      </c>
      <c r="D28" s="285">
        <v>9.67</v>
      </c>
      <c r="E28" s="132">
        <f t="shared" si="0"/>
        <v>1.9299999999999997</v>
      </c>
      <c r="F28" s="125">
        <v>11.6</v>
      </c>
      <c r="G28" s="200"/>
    </row>
    <row r="29" spans="1:7">
      <c r="A29" s="116">
        <v>6</v>
      </c>
      <c r="B29" s="212" t="s">
        <v>773</v>
      </c>
      <c r="C29" s="9"/>
      <c r="D29" s="285"/>
      <c r="E29" s="18"/>
      <c r="F29" s="125"/>
      <c r="G29" s="200"/>
    </row>
    <row r="30" spans="1:7">
      <c r="A30" s="116"/>
      <c r="B30" s="212" t="s">
        <v>774</v>
      </c>
      <c r="C30" s="9" t="s">
        <v>775</v>
      </c>
      <c r="D30" s="285">
        <v>271.92</v>
      </c>
      <c r="E30" s="132">
        <f>F30-D30</f>
        <v>54.379999999999995</v>
      </c>
      <c r="F30" s="125">
        <v>326.3</v>
      </c>
      <c r="G30" s="200"/>
    </row>
    <row r="31" spans="1:7" ht="13.8" thickBot="1">
      <c r="A31" s="287"/>
      <c r="B31" s="214"/>
      <c r="C31" s="288"/>
      <c r="D31" s="215"/>
      <c r="E31" s="42"/>
      <c r="F31" s="136"/>
    </row>
    <row r="32" spans="1:7" ht="13.8" thickTop="1">
      <c r="A32" s="30"/>
      <c r="B32" s="30"/>
      <c r="C32" s="20"/>
      <c r="D32" s="30"/>
    </row>
    <row r="33" spans="1:2">
      <c r="A33" s="38"/>
    </row>
    <row r="35" spans="1:2">
      <c r="A35" s="39"/>
    </row>
    <row r="36" spans="1:2">
      <c r="A36" s="39"/>
      <c r="B36" s="38"/>
    </row>
  </sheetData>
  <mergeCells count="1">
    <mergeCell ref="C11:D11"/>
  </mergeCells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workbookViewId="0">
      <selection activeCell="K24" sqref="K24"/>
    </sheetView>
  </sheetViews>
  <sheetFormatPr defaultRowHeight="13.2"/>
  <cols>
    <col min="1" max="1" width="5.6640625" customWidth="1"/>
    <col min="2" max="2" width="32.44140625" customWidth="1"/>
    <col min="3" max="3" width="10.6640625" customWidth="1"/>
    <col min="4" max="4" width="8.6640625" customWidth="1"/>
    <col min="5" max="5" width="9.6640625" customWidth="1"/>
    <col min="255" max="255" width="5.6640625" customWidth="1"/>
    <col min="256" max="256" width="32.44140625" customWidth="1"/>
    <col min="258" max="258" width="10.6640625" customWidth="1"/>
    <col min="259" max="259" width="8.6640625" customWidth="1"/>
    <col min="260" max="260" width="9.6640625" customWidth="1"/>
    <col min="261" max="261" width="11.6640625" customWidth="1"/>
    <col min="511" max="511" width="5.6640625" customWidth="1"/>
    <col min="512" max="512" width="32.44140625" customWidth="1"/>
    <col min="514" max="514" width="10.6640625" customWidth="1"/>
    <col min="515" max="515" width="8.6640625" customWidth="1"/>
    <col min="516" max="516" width="9.6640625" customWidth="1"/>
    <col min="517" max="517" width="11.6640625" customWidth="1"/>
    <col min="767" max="767" width="5.6640625" customWidth="1"/>
    <col min="768" max="768" width="32.44140625" customWidth="1"/>
    <col min="770" max="770" width="10.6640625" customWidth="1"/>
    <col min="771" max="771" width="8.6640625" customWidth="1"/>
    <col min="772" max="772" width="9.6640625" customWidth="1"/>
    <col min="773" max="773" width="11.6640625" customWidth="1"/>
    <col min="1023" max="1023" width="5.6640625" customWidth="1"/>
    <col min="1024" max="1024" width="32.44140625" customWidth="1"/>
    <col min="1026" max="1026" width="10.6640625" customWidth="1"/>
    <col min="1027" max="1027" width="8.6640625" customWidth="1"/>
    <col min="1028" max="1028" width="9.6640625" customWidth="1"/>
    <col min="1029" max="1029" width="11.6640625" customWidth="1"/>
    <col min="1279" max="1279" width="5.6640625" customWidth="1"/>
    <col min="1280" max="1280" width="32.44140625" customWidth="1"/>
    <col min="1282" max="1282" width="10.6640625" customWidth="1"/>
    <col min="1283" max="1283" width="8.6640625" customWidth="1"/>
    <col min="1284" max="1284" width="9.6640625" customWidth="1"/>
    <col min="1285" max="1285" width="11.6640625" customWidth="1"/>
    <col min="1535" max="1535" width="5.6640625" customWidth="1"/>
    <col min="1536" max="1536" width="32.44140625" customWidth="1"/>
    <col min="1538" max="1538" width="10.6640625" customWidth="1"/>
    <col min="1539" max="1539" width="8.6640625" customWidth="1"/>
    <col min="1540" max="1540" width="9.6640625" customWidth="1"/>
    <col min="1541" max="1541" width="11.6640625" customWidth="1"/>
    <col min="1791" max="1791" width="5.6640625" customWidth="1"/>
    <col min="1792" max="1792" width="32.44140625" customWidth="1"/>
    <col min="1794" max="1794" width="10.6640625" customWidth="1"/>
    <col min="1795" max="1795" width="8.6640625" customWidth="1"/>
    <col min="1796" max="1796" width="9.6640625" customWidth="1"/>
    <col min="1797" max="1797" width="11.6640625" customWidth="1"/>
    <col min="2047" max="2047" width="5.6640625" customWidth="1"/>
    <col min="2048" max="2048" width="32.44140625" customWidth="1"/>
    <col min="2050" max="2050" width="10.6640625" customWidth="1"/>
    <col min="2051" max="2051" width="8.6640625" customWidth="1"/>
    <col min="2052" max="2052" width="9.6640625" customWidth="1"/>
    <col min="2053" max="2053" width="11.6640625" customWidth="1"/>
    <col min="2303" max="2303" width="5.6640625" customWidth="1"/>
    <col min="2304" max="2304" width="32.44140625" customWidth="1"/>
    <col min="2306" max="2306" width="10.6640625" customWidth="1"/>
    <col min="2307" max="2307" width="8.6640625" customWidth="1"/>
    <col min="2308" max="2308" width="9.6640625" customWidth="1"/>
    <col min="2309" max="2309" width="11.6640625" customWidth="1"/>
    <col min="2559" max="2559" width="5.6640625" customWidth="1"/>
    <col min="2560" max="2560" width="32.44140625" customWidth="1"/>
    <col min="2562" max="2562" width="10.6640625" customWidth="1"/>
    <col min="2563" max="2563" width="8.6640625" customWidth="1"/>
    <col min="2564" max="2564" width="9.6640625" customWidth="1"/>
    <col min="2565" max="2565" width="11.6640625" customWidth="1"/>
    <col min="2815" max="2815" width="5.6640625" customWidth="1"/>
    <col min="2816" max="2816" width="32.44140625" customWidth="1"/>
    <col min="2818" max="2818" width="10.6640625" customWidth="1"/>
    <col min="2819" max="2819" width="8.6640625" customWidth="1"/>
    <col min="2820" max="2820" width="9.6640625" customWidth="1"/>
    <col min="2821" max="2821" width="11.6640625" customWidth="1"/>
    <col min="3071" max="3071" width="5.6640625" customWidth="1"/>
    <col min="3072" max="3072" width="32.44140625" customWidth="1"/>
    <col min="3074" max="3074" width="10.6640625" customWidth="1"/>
    <col min="3075" max="3075" width="8.6640625" customWidth="1"/>
    <col min="3076" max="3076" width="9.6640625" customWidth="1"/>
    <col min="3077" max="3077" width="11.6640625" customWidth="1"/>
    <col min="3327" max="3327" width="5.6640625" customWidth="1"/>
    <col min="3328" max="3328" width="32.44140625" customWidth="1"/>
    <col min="3330" max="3330" width="10.6640625" customWidth="1"/>
    <col min="3331" max="3331" width="8.6640625" customWidth="1"/>
    <col min="3332" max="3332" width="9.6640625" customWidth="1"/>
    <col min="3333" max="3333" width="11.6640625" customWidth="1"/>
    <col min="3583" max="3583" width="5.6640625" customWidth="1"/>
    <col min="3584" max="3584" width="32.44140625" customWidth="1"/>
    <col min="3586" max="3586" width="10.6640625" customWidth="1"/>
    <col min="3587" max="3587" width="8.6640625" customWidth="1"/>
    <col min="3588" max="3588" width="9.6640625" customWidth="1"/>
    <col min="3589" max="3589" width="11.6640625" customWidth="1"/>
    <col min="3839" max="3839" width="5.6640625" customWidth="1"/>
    <col min="3840" max="3840" width="32.44140625" customWidth="1"/>
    <col min="3842" max="3842" width="10.6640625" customWidth="1"/>
    <col min="3843" max="3843" width="8.6640625" customWidth="1"/>
    <col min="3844" max="3844" width="9.6640625" customWidth="1"/>
    <col min="3845" max="3845" width="11.6640625" customWidth="1"/>
    <col min="4095" max="4095" width="5.6640625" customWidth="1"/>
    <col min="4096" max="4096" width="32.44140625" customWidth="1"/>
    <col min="4098" max="4098" width="10.6640625" customWidth="1"/>
    <col min="4099" max="4099" width="8.6640625" customWidth="1"/>
    <col min="4100" max="4100" width="9.6640625" customWidth="1"/>
    <col min="4101" max="4101" width="11.6640625" customWidth="1"/>
    <col min="4351" max="4351" width="5.6640625" customWidth="1"/>
    <col min="4352" max="4352" width="32.44140625" customWidth="1"/>
    <col min="4354" max="4354" width="10.6640625" customWidth="1"/>
    <col min="4355" max="4355" width="8.6640625" customWidth="1"/>
    <col min="4356" max="4356" width="9.6640625" customWidth="1"/>
    <col min="4357" max="4357" width="11.6640625" customWidth="1"/>
    <col min="4607" max="4607" width="5.6640625" customWidth="1"/>
    <col min="4608" max="4608" width="32.44140625" customWidth="1"/>
    <col min="4610" max="4610" width="10.6640625" customWidth="1"/>
    <col min="4611" max="4611" width="8.6640625" customWidth="1"/>
    <col min="4612" max="4612" width="9.6640625" customWidth="1"/>
    <col min="4613" max="4613" width="11.6640625" customWidth="1"/>
    <col min="4863" max="4863" width="5.6640625" customWidth="1"/>
    <col min="4864" max="4864" width="32.44140625" customWidth="1"/>
    <col min="4866" max="4866" width="10.6640625" customWidth="1"/>
    <col min="4867" max="4867" width="8.6640625" customWidth="1"/>
    <col min="4868" max="4868" width="9.6640625" customWidth="1"/>
    <col min="4869" max="4869" width="11.6640625" customWidth="1"/>
    <col min="5119" max="5119" width="5.6640625" customWidth="1"/>
    <col min="5120" max="5120" width="32.44140625" customWidth="1"/>
    <col min="5122" max="5122" width="10.6640625" customWidth="1"/>
    <col min="5123" max="5123" width="8.6640625" customWidth="1"/>
    <col min="5124" max="5124" width="9.6640625" customWidth="1"/>
    <col min="5125" max="5125" width="11.6640625" customWidth="1"/>
    <col min="5375" max="5375" width="5.6640625" customWidth="1"/>
    <col min="5376" max="5376" width="32.44140625" customWidth="1"/>
    <col min="5378" max="5378" width="10.6640625" customWidth="1"/>
    <col min="5379" max="5379" width="8.6640625" customWidth="1"/>
    <col min="5380" max="5380" width="9.6640625" customWidth="1"/>
    <col min="5381" max="5381" width="11.6640625" customWidth="1"/>
    <col min="5631" max="5631" width="5.6640625" customWidth="1"/>
    <col min="5632" max="5632" width="32.44140625" customWidth="1"/>
    <col min="5634" max="5634" width="10.6640625" customWidth="1"/>
    <col min="5635" max="5635" width="8.6640625" customWidth="1"/>
    <col min="5636" max="5636" width="9.6640625" customWidth="1"/>
    <col min="5637" max="5637" width="11.6640625" customWidth="1"/>
    <col min="5887" max="5887" width="5.6640625" customWidth="1"/>
    <col min="5888" max="5888" width="32.44140625" customWidth="1"/>
    <col min="5890" max="5890" width="10.6640625" customWidth="1"/>
    <col min="5891" max="5891" width="8.6640625" customWidth="1"/>
    <col min="5892" max="5892" width="9.6640625" customWidth="1"/>
    <col min="5893" max="5893" width="11.6640625" customWidth="1"/>
    <col min="6143" max="6143" width="5.6640625" customWidth="1"/>
    <col min="6144" max="6144" width="32.44140625" customWidth="1"/>
    <col min="6146" max="6146" width="10.6640625" customWidth="1"/>
    <col min="6147" max="6147" width="8.6640625" customWidth="1"/>
    <col min="6148" max="6148" width="9.6640625" customWidth="1"/>
    <col min="6149" max="6149" width="11.6640625" customWidth="1"/>
    <col min="6399" max="6399" width="5.6640625" customWidth="1"/>
    <col min="6400" max="6400" width="32.44140625" customWidth="1"/>
    <col min="6402" max="6402" width="10.6640625" customWidth="1"/>
    <col min="6403" max="6403" width="8.6640625" customWidth="1"/>
    <col min="6404" max="6404" width="9.6640625" customWidth="1"/>
    <col min="6405" max="6405" width="11.6640625" customWidth="1"/>
    <col min="6655" max="6655" width="5.6640625" customWidth="1"/>
    <col min="6656" max="6656" width="32.44140625" customWidth="1"/>
    <col min="6658" max="6658" width="10.6640625" customWidth="1"/>
    <col min="6659" max="6659" width="8.6640625" customWidth="1"/>
    <col min="6660" max="6660" width="9.6640625" customWidth="1"/>
    <col min="6661" max="6661" width="11.6640625" customWidth="1"/>
    <col min="6911" max="6911" width="5.6640625" customWidth="1"/>
    <col min="6912" max="6912" width="32.44140625" customWidth="1"/>
    <col min="6914" max="6914" width="10.6640625" customWidth="1"/>
    <col min="6915" max="6915" width="8.6640625" customWidth="1"/>
    <col min="6916" max="6916" width="9.6640625" customWidth="1"/>
    <col min="6917" max="6917" width="11.6640625" customWidth="1"/>
    <col min="7167" max="7167" width="5.6640625" customWidth="1"/>
    <col min="7168" max="7168" width="32.44140625" customWidth="1"/>
    <col min="7170" max="7170" width="10.6640625" customWidth="1"/>
    <col min="7171" max="7171" width="8.6640625" customWidth="1"/>
    <col min="7172" max="7172" width="9.6640625" customWidth="1"/>
    <col min="7173" max="7173" width="11.6640625" customWidth="1"/>
    <col min="7423" max="7423" width="5.6640625" customWidth="1"/>
    <col min="7424" max="7424" width="32.44140625" customWidth="1"/>
    <col min="7426" max="7426" width="10.6640625" customWidth="1"/>
    <col min="7427" max="7427" width="8.6640625" customWidth="1"/>
    <col min="7428" max="7428" width="9.6640625" customWidth="1"/>
    <col min="7429" max="7429" width="11.6640625" customWidth="1"/>
    <col min="7679" max="7679" width="5.6640625" customWidth="1"/>
    <col min="7680" max="7680" width="32.44140625" customWidth="1"/>
    <col min="7682" max="7682" width="10.6640625" customWidth="1"/>
    <col min="7683" max="7683" width="8.6640625" customWidth="1"/>
    <col min="7684" max="7684" width="9.6640625" customWidth="1"/>
    <col min="7685" max="7685" width="11.6640625" customWidth="1"/>
    <col min="7935" max="7935" width="5.6640625" customWidth="1"/>
    <col min="7936" max="7936" width="32.44140625" customWidth="1"/>
    <col min="7938" max="7938" width="10.6640625" customWidth="1"/>
    <col min="7939" max="7939" width="8.6640625" customWidth="1"/>
    <col min="7940" max="7940" width="9.6640625" customWidth="1"/>
    <col min="7941" max="7941" width="11.6640625" customWidth="1"/>
    <col min="8191" max="8191" width="5.6640625" customWidth="1"/>
    <col min="8192" max="8192" width="32.44140625" customWidth="1"/>
    <col min="8194" max="8194" width="10.6640625" customWidth="1"/>
    <col min="8195" max="8195" width="8.6640625" customWidth="1"/>
    <col min="8196" max="8196" width="9.6640625" customWidth="1"/>
    <col min="8197" max="8197" width="11.6640625" customWidth="1"/>
    <col min="8447" max="8447" width="5.6640625" customWidth="1"/>
    <col min="8448" max="8448" width="32.44140625" customWidth="1"/>
    <col min="8450" max="8450" width="10.6640625" customWidth="1"/>
    <col min="8451" max="8451" width="8.6640625" customWidth="1"/>
    <col min="8452" max="8452" width="9.6640625" customWidth="1"/>
    <col min="8453" max="8453" width="11.6640625" customWidth="1"/>
    <col min="8703" max="8703" width="5.6640625" customWidth="1"/>
    <col min="8704" max="8704" width="32.44140625" customWidth="1"/>
    <col min="8706" max="8706" width="10.6640625" customWidth="1"/>
    <col min="8707" max="8707" width="8.6640625" customWidth="1"/>
    <col min="8708" max="8708" width="9.6640625" customWidth="1"/>
    <col min="8709" max="8709" width="11.6640625" customWidth="1"/>
    <col min="8959" max="8959" width="5.6640625" customWidth="1"/>
    <col min="8960" max="8960" width="32.44140625" customWidth="1"/>
    <col min="8962" max="8962" width="10.6640625" customWidth="1"/>
    <col min="8963" max="8963" width="8.6640625" customWidth="1"/>
    <col min="8964" max="8964" width="9.6640625" customWidth="1"/>
    <col min="8965" max="8965" width="11.6640625" customWidth="1"/>
    <col min="9215" max="9215" width="5.6640625" customWidth="1"/>
    <col min="9216" max="9216" width="32.44140625" customWidth="1"/>
    <col min="9218" max="9218" width="10.6640625" customWidth="1"/>
    <col min="9219" max="9219" width="8.6640625" customWidth="1"/>
    <col min="9220" max="9220" width="9.6640625" customWidth="1"/>
    <col min="9221" max="9221" width="11.6640625" customWidth="1"/>
    <col min="9471" max="9471" width="5.6640625" customWidth="1"/>
    <col min="9472" max="9472" width="32.44140625" customWidth="1"/>
    <col min="9474" max="9474" width="10.6640625" customWidth="1"/>
    <col min="9475" max="9475" width="8.6640625" customWidth="1"/>
    <col min="9476" max="9476" width="9.6640625" customWidth="1"/>
    <col min="9477" max="9477" width="11.6640625" customWidth="1"/>
    <col min="9727" max="9727" width="5.6640625" customWidth="1"/>
    <col min="9728" max="9728" width="32.44140625" customWidth="1"/>
    <col min="9730" max="9730" width="10.6640625" customWidth="1"/>
    <col min="9731" max="9731" width="8.6640625" customWidth="1"/>
    <col min="9732" max="9732" width="9.6640625" customWidth="1"/>
    <col min="9733" max="9733" width="11.6640625" customWidth="1"/>
    <col min="9983" max="9983" width="5.6640625" customWidth="1"/>
    <col min="9984" max="9984" width="32.44140625" customWidth="1"/>
    <col min="9986" max="9986" width="10.6640625" customWidth="1"/>
    <col min="9987" max="9987" width="8.6640625" customWidth="1"/>
    <col min="9988" max="9988" width="9.6640625" customWidth="1"/>
    <col min="9989" max="9989" width="11.6640625" customWidth="1"/>
    <col min="10239" max="10239" width="5.6640625" customWidth="1"/>
    <col min="10240" max="10240" width="32.44140625" customWidth="1"/>
    <col min="10242" max="10242" width="10.6640625" customWidth="1"/>
    <col min="10243" max="10243" width="8.6640625" customWidth="1"/>
    <col min="10244" max="10244" width="9.6640625" customWidth="1"/>
    <col min="10245" max="10245" width="11.6640625" customWidth="1"/>
    <col min="10495" max="10495" width="5.6640625" customWidth="1"/>
    <col min="10496" max="10496" width="32.44140625" customWidth="1"/>
    <col min="10498" max="10498" width="10.6640625" customWidth="1"/>
    <col min="10499" max="10499" width="8.6640625" customWidth="1"/>
    <col min="10500" max="10500" width="9.6640625" customWidth="1"/>
    <col min="10501" max="10501" width="11.6640625" customWidth="1"/>
    <col min="10751" max="10751" width="5.6640625" customWidth="1"/>
    <col min="10752" max="10752" width="32.44140625" customWidth="1"/>
    <col min="10754" max="10754" width="10.6640625" customWidth="1"/>
    <col min="10755" max="10755" width="8.6640625" customWidth="1"/>
    <col min="10756" max="10756" width="9.6640625" customWidth="1"/>
    <col min="10757" max="10757" width="11.6640625" customWidth="1"/>
    <col min="11007" max="11007" width="5.6640625" customWidth="1"/>
    <col min="11008" max="11008" width="32.44140625" customWidth="1"/>
    <col min="11010" max="11010" width="10.6640625" customWidth="1"/>
    <col min="11011" max="11011" width="8.6640625" customWidth="1"/>
    <col min="11012" max="11012" width="9.6640625" customWidth="1"/>
    <col min="11013" max="11013" width="11.6640625" customWidth="1"/>
    <col min="11263" max="11263" width="5.6640625" customWidth="1"/>
    <col min="11264" max="11264" width="32.44140625" customWidth="1"/>
    <col min="11266" max="11266" width="10.6640625" customWidth="1"/>
    <col min="11267" max="11267" width="8.6640625" customWidth="1"/>
    <col min="11268" max="11268" width="9.6640625" customWidth="1"/>
    <col min="11269" max="11269" width="11.6640625" customWidth="1"/>
    <col min="11519" max="11519" width="5.6640625" customWidth="1"/>
    <col min="11520" max="11520" width="32.44140625" customWidth="1"/>
    <col min="11522" max="11522" width="10.6640625" customWidth="1"/>
    <col min="11523" max="11523" width="8.6640625" customWidth="1"/>
    <col min="11524" max="11524" width="9.6640625" customWidth="1"/>
    <col min="11525" max="11525" width="11.6640625" customWidth="1"/>
    <col min="11775" max="11775" width="5.6640625" customWidth="1"/>
    <col min="11776" max="11776" width="32.44140625" customWidth="1"/>
    <col min="11778" max="11778" width="10.6640625" customWidth="1"/>
    <col min="11779" max="11779" width="8.6640625" customWidth="1"/>
    <col min="11780" max="11780" width="9.6640625" customWidth="1"/>
    <col min="11781" max="11781" width="11.6640625" customWidth="1"/>
    <col min="12031" max="12031" width="5.6640625" customWidth="1"/>
    <col min="12032" max="12032" width="32.44140625" customWidth="1"/>
    <col min="12034" max="12034" width="10.6640625" customWidth="1"/>
    <col min="12035" max="12035" width="8.6640625" customWidth="1"/>
    <col min="12036" max="12036" width="9.6640625" customWidth="1"/>
    <col min="12037" max="12037" width="11.6640625" customWidth="1"/>
    <col min="12287" max="12287" width="5.6640625" customWidth="1"/>
    <col min="12288" max="12288" width="32.44140625" customWidth="1"/>
    <col min="12290" max="12290" width="10.6640625" customWidth="1"/>
    <col min="12291" max="12291" width="8.6640625" customWidth="1"/>
    <col min="12292" max="12292" width="9.6640625" customWidth="1"/>
    <col min="12293" max="12293" width="11.6640625" customWidth="1"/>
    <col min="12543" max="12543" width="5.6640625" customWidth="1"/>
    <col min="12544" max="12544" width="32.44140625" customWidth="1"/>
    <col min="12546" max="12546" width="10.6640625" customWidth="1"/>
    <col min="12547" max="12547" width="8.6640625" customWidth="1"/>
    <col min="12548" max="12548" width="9.6640625" customWidth="1"/>
    <col min="12549" max="12549" width="11.6640625" customWidth="1"/>
    <col min="12799" max="12799" width="5.6640625" customWidth="1"/>
    <col min="12800" max="12800" width="32.44140625" customWidth="1"/>
    <col min="12802" max="12802" width="10.6640625" customWidth="1"/>
    <col min="12803" max="12803" width="8.6640625" customWidth="1"/>
    <col min="12804" max="12804" width="9.6640625" customWidth="1"/>
    <col min="12805" max="12805" width="11.6640625" customWidth="1"/>
    <col min="13055" max="13055" width="5.6640625" customWidth="1"/>
    <col min="13056" max="13056" width="32.44140625" customWidth="1"/>
    <col min="13058" max="13058" width="10.6640625" customWidth="1"/>
    <col min="13059" max="13059" width="8.6640625" customWidth="1"/>
    <col min="13060" max="13060" width="9.6640625" customWidth="1"/>
    <col min="13061" max="13061" width="11.6640625" customWidth="1"/>
    <col min="13311" max="13311" width="5.6640625" customWidth="1"/>
    <col min="13312" max="13312" width="32.44140625" customWidth="1"/>
    <col min="13314" max="13314" width="10.6640625" customWidth="1"/>
    <col min="13315" max="13315" width="8.6640625" customWidth="1"/>
    <col min="13316" max="13316" width="9.6640625" customWidth="1"/>
    <col min="13317" max="13317" width="11.6640625" customWidth="1"/>
    <col min="13567" max="13567" width="5.6640625" customWidth="1"/>
    <col min="13568" max="13568" width="32.44140625" customWidth="1"/>
    <col min="13570" max="13570" width="10.6640625" customWidth="1"/>
    <col min="13571" max="13571" width="8.6640625" customWidth="1"/>
    <col min="13572" max="13572" width="9.6640625" customWidth="1"/>
    <col min="13573" max="13573" width="11.6640625" customWidth="1"/>
    <col min="13823" max="13823" width="5.6640625" customWidth="1"/>
    <col min="13824" max="13824" width="32.44140625" customWidth="1"/>
    <col min="13826" max="13826" width="10.6640625" customWidth="1"/>
    <col min="13827" max="13827" width="8.6640625" customWidth="1"/>
    <col min="13828" max="13828" width="9.6640625" customWidth="1"/>
    <col min="13829" max="13829" width="11.6640625" customWidth="1"/>
    <col min="14079" max="14079" width="5.6640625" customWidth="1"/>
    <col min="14080" max="14080" width="32.44140625" customWidth="1"/>
    <col min="14082" max="14082" width="10.6640625" customWidth="1"/>
    <col min="14083" max="14083" width="8.6640625" customWidth="1"/>
    <col min="14084" max="14084" width="9.6640625" customWidth="1"/>
    <col min="14085" max="14085" width="11.6640625" customWidth="1"/>
    <col min="14335" max="14335" width="5.6640625" customWidth="1"/>
    <col min="14336" max="14336" width="32.44140625" customWidth="1"/>
    <col min="14338" max="14338" width="10.6640625" customWidth="1"/>
    <col min="14339" max="14339" width="8.6640625" customWidth="1"/>
    <col min="14340" max="14340" width="9.6640625" customWidth="1"/>
    <col min="14341" max="14341" width="11.6640625" customWidth="1"/>
    <col min="14591" max="14591" width="5.6640625" customWidth="1"/>
    <col min="14592" max="14592" width="32.44140625" customWidth="1"/>
    <col min="14594" max="14594" width="10.6640625" customWidth="1"/>
    <col min="14595" max="14595" width="8.6640625" customWidth="1"/>
    <col min="14596" max="14596" width="9.6640625" customWidth="1"/>
    <col min="14597" max="14597" width="11.6640625" customWidth="1"/>
    <col min="14847" max="14847" width="5.6640625" customWidth="1"/>
    <col min="14848" max="14848" width="32.44140625" customWidth="1"/>
    <col min="14850" max="14850" width="10.6640625" customWidth="1"/>
    <col min="14851" max="14851" width="8.6640625" customWidth="1"/>
    <col min="14852" max="14852" width="9.6640625" customWidth="1"/>
    <col min="14853" max="14853" width="11.6640625" customWidth="1"/>
    <col min="15103" max="15103" width="5.6640625" customWidth="1"/>
    <col min="15104" max="15104" width="32.44140625" customWidth="1"/>
    <col min="15106" max="15106" width="10.6640625" customWidth="1"/>
    <col min="15107" max="15107" width="8.6640625" customWidth="1"/>
    <col min="15108" max="15108" width="9.6640625" customWidth="1"/>
    <col min="15109" max="15109" width="11.6640625" customWidth="1"/>
    <col min="15359" max="15359" width="5.6640625" customWidth="1"/>
    <col min="15360" max="15360" width="32.44140625" customWidth="1"/>
    <col min="15362" max="15362" width="10.6640625" customWidth="1"/>
    <col min="15363" max="15363" width="8.6640625" customWidth="1"/>
    <col min="15364" max="15364" width="9.6640625" customWidth="1"/>
    <col min="15365" max="15365" width="11.6640625" customWidth="1"/>
    <col min="15615" max="15615" width="5.6640625" customWidth="1"/>
    <col min="15616" max="15616" width="32.44140625" customWidth="1"/>
    <col min="15618" max="15618" width="10.6640625" customWidth="1"/>
    <col min="15619" max="15619" width="8.6640625" customWidth="1"/>
    <col min="15620" max="15620" width="9.6640625" customWidth="1"/>
    <col min="15621" max="15621" width="11.6640625" customWidth="1"/>
    <col min="15871" max="15871" width="5.6640625" customWidth="1"/>
    <col min="15872" max="15872" width="32.44140625" customWidth="1"/>
    <col min="15874" max="15874" width="10.6640625" customWidth="1"/>
    <col min="15875" max="15875" width="8.6640625" customWidth="1"/>
    <col min="15876" max="15876" width="9.6640625" customWidth="1"/>
    <col min="15877" max="15877" width="11.6640625" customWidth="1"/>
    <col min="16127" max="16127" width="5.6640625" customWidth="1"/>
    <col min="16128" max="16128" width="32.44140625" customWidth="1"/>
    <col min="16130" max="16130" width="10.6640625" customWidth="1"/>
    <col min="16131" max="16131" width="8.6640625" customWidth="1"/>
    <col min="16132" max="16132" width="9.6640625" customWidth="1"/>
    <col min="16133" max="16133" width="11.6640625" customWidth="1"/>
  </cols>
  <sheetData>
    <row r="1" spans="1:5" ht="13.8">
      <c r="A1" s="141"/>
      <c r="B1" s="141"/>
      <c r="C1" s="142"/>
      <c r="D1" s="142"/>
      <c r="E1" s="142"/>
    </row>
    <row r="2" spans="1:5" ht="13.8">
      <c r="A2" s="141"/>
      <c r="B2" s="141"/>
      <c r="C2" s="142"/>
      <c r="D2" s="142"/>
      <c r="E2" s="142"/>
    </row>
    <row r="3" spans="1:5" ht="13.8">
      <c r="A3" s="141"/>
      <c r="B3" s="141"/>
      <c r="C3" s="142"/>
      <c r="D3" s="142"/>
      <c r="E3" s="142"/>
    </row>
    <row r="4" spans="1:5" ht="13.8">
      <c r="A4" s="143" t="s">
        <v>776</v>
      </c>
      <c r="B4" s="142"/>
      <c r="C4" s="142"/>
      <c r="D4" s="142"/>
      <c r="E4" s="142"/>
    </row>
    <row r="5" spans="1:5" ht="13.8">
      <c r="A5" s="142" t="s">
        <v>777</v>
      </c>
      <c r="B5" s="142"/>
      <c r="C5" s="142"/>
      <c r="D5" s="142"/>
      <c r="E5" s="142"/>
    </row>
    <row r="6" spans="1:5" ht="13.8">
      <c r="A6" s="142" t="s">
        <v>960</v>
      </c>
      <c r="B6" s="142"/>
      <c r="C6" s="142"/>
      <c r="D6" s="142"/>
      <c r="E6" s="142"/>
    </row>
    <row r="7" spans="1:5" ht="13.8">
      <c r="A7" s="142"/>
      <c r="B7" s="142"/>
      <c r="C7" s="142"/>
      <c r="D7" s="142"/>
      <c r="E7" s="142"/>
    </row>
    <row r="8" spans="1:5" ht="13.8">
      <c r="A8" s="141"/>
      <c r="B8" s="141"/>
      <c r="C8" s="141"/>
      <c r="D8" s="141"/>
      <c r="E8" s="141"/>
    </row>
    <row r="9" spans="1:5" ht="13.8">
      <c r="A9" s="141"/>
      <c r="B9" s="141"/>
    </row>
    <row r="10" spans="1:5" ht="13.8">
      <c r="A10" s="234"/>
      <c r="B10" s="234"/>
      <c r="C10" s="289"/>
      <c r="D10" s="290"/>
      <c r="E10" s="290" t="s">
        <v>558</v>
      </c>
    </row>
    <row r="11" spans="1:5" ht="13.8">
      <c r="A11" s="235" t="s">
        <v>6</v>
      </c>
      <c r="B11" s="235" t="s">
        <v>459</v>
      </c>
      <c r="C11" s="291" t="s">
        <v>259</v>
      </c>
      <c r="D11" s="291" t="s">
        <v>14</v>
      </c>
      <c r="E11" s="291" t="s">
        <v>778</v>
      </c>
    </row>
    <row r="12" spans="1:5" ht="13.8">
      <c r="A12" s="235" t="s">
        <v>11</v>
      </c>
      <c r="B12" s="235" t="s">
        <v>460</v>
      </c>
      <c r="C12" s="291" t="s">
        <v>262</v>
      </c>
      <c r="D12" s="291" t="s">
        <v>571</v>
      </c>
      <c r="E12" s="291" t="s">
        <v>560</v>
      </c>
    </row>
    <row r="13" spans="1:5" ht="13.8">
      <c r="A13" s="237"/>
      <c r="B13" s="237"/>
      <c r="C13" s="292" t="s">
        <v>9</v>
      </c>
      <c r="D13" s="292" t="s">
        <v>9</v>
      </c>
      <c r="E13" s="292" t="s">
        <v>9</v>
      </c>
    </row>
    <row r="14" spans="1:5" ht="13.8">
      <c r="A14" s="234" t="s">
        <v>454</v>
      </c>
      <c r="B14" s="293" t="s">
        <v>779</v>
      </c>
      <c r="C14" s="294"/>
      <c r="D14" s="295"/>
      <c r="E14" s="294"/>
    </row>
    <row r="15" spans="1:5" ht="13.8">
      <c r="A15" s="236"/>
      <c r="B15" s="241" t="s">
        <v>780</v>
      </c>
      <c r="C15" s="238"/>
      <c r="D15" s="166"/>
      <c r="E15" s="238"/>
    </row>
    <row r="16" spans="1:5" ht="13.8">
      <c r="A16" s="157"/>
      <c r="B16" s="241" t="s">
        <v>781</v>
      </c>
      <c r="C16" s="238">
        <v>84.43</v>
      </c>
      <c r="D16" s="166">
        <f>E16-C16</f>
        <v>16.889999999999986</v>
      </c>
      <c r="E16" s="238">
        <f>ROUND(C16*1.2,2)</f>
        <v>101.32</v>
      </c>
    </row>
    <row r="17" spans="1:5" ht="13.8">
      <c r="A17" s="241" t="s">
        <v>455</v>
      </c>
      <c r="B17" s="241" t="s">
        <v>782</v>
      </c>
      <c r="C17" s="238"/>
      <c r="D17" s="166"/>
      <c r="E17" s="238"/>
    </row>
    <row r="18" spans="1:5" ht="13.8">
      <c r="A18" s="241"/>
      <c r="B18" s="241" t="s">
        <v>783</v>
      </c>
      <c r="C18" s="238"/>
      <c r="D18" s="166"/>
      <c r="E18" s="238"/>
    </row>
    <row r="19" spans="1:5" ht="13.8">
      <c r="A19" s="157"/>
      <c r="B19" s="241" t="s">
        <v>784</v>
      </c>
      <c r="C19" s="238">
        <v>146.96</v>
      </c>
      <c r="D19" s="166">
        <f>E19-C19</f>
        <v>29.389999999999986</v>
      </c>
      <c r="E19" s="238">
        <f>ROUND(C19*1.2,2)</f>
        <v>176.35</v>
      </c>
    </row>
    <row r="20" spans="1:5" ht="13.8">
      <c r="A20" s="236"/>
      <c r="B20" s="236"/>
      <c r="C20" s="296"/>
      <c r="D20" s="166"/>
      <c r="E20" s="238"/>
    </row>
    <row r="21" spans="1:5" ht="13.8">
      <c r="A21" s="236" t="s">
        <v>456</v>
      </c>
      <c r="B21" s="297" t="s">
        <v>785</v>
      </c>
      <c r="C21" s="236"/>
      <c r="D21" s="166"/>
      <c r="E21" s="238"/>
    </row>
    <row r="22" spans="1:5" ht="13.8">
      <c r="A22" s="236"/>
      <c r="B22" s="298" t="s">
        <v>786</v>
      </c>
      <c r="C22" s="236"/>
      <c r="D22" s="166"/>
      <c r="E22" s="238"/>
    </row>
    <row r="23" spans="1:5" ht="13.8">
      <c r="A23" s="237"/>
      <c r="B23" s="299" t="s">
        <v>787</v>
      </c>
      <c r="C23" s="300">
        <v>21.4</v>
      </c>
      <c r="D23" s="300">
        <f>E23-C23</f>
        <v>4.2800000000000011</v>
      </c>
      <c r="E23" s="300">
        <f>ROUND(C23*1.2,2)</f>
        <v>25.68</v>
      </c>
    </row>
    <row r="24" spans="1:5" ht="13.8">
      <c r="A24" s="141"/>
      <c r="B24" s="141"/>
      <c r="C24" s="141"/>
      <c r="D24" s="141"/>
      <c r="E24" s="141"/>
    </row>
    <row r="25" spans="1:5" ht="13.8">
      <c r="A25" s="141"/>
      <c r="B25" s="141"/>
      <c r="C25" s="141"/>
      <c r="D25" s="141"/>
      <c r="E25" s="141"/>
    </row>
    <row r="26" spans="1:5" ht="13.8">
      <c r="A26" s="141"/>
      <c r="B26" s="141"/>
      <c r="C26" s="141"/>
      <c r="D26" s="141"/>
      <c r="E26" s="141"/>
    </row>
  </sheetData>
  <pageMargins left="0.98425196850393704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D18" sqref="D18:E18"/>
    </sheetView>
  </sheetViews>
  <sheetFormatPr defaultRowHeight="13.2"/>
  <cols>
    <col min="1" max="1" width="6.44140625" customWidth="1"/>
    <col min="2" max="2" width="36.6640625" customWidth="1"/>
    <col min="3" max="3" width="7" customWidth="1"/>
    <col min="6" max="6" width="9.88671875" customWidth="1"/>
  </cols>
  <sheetData>
    <row r="1" spans="1:7" ht="13.8">
      <c r="D1" s="282"/>
    </row>
    <row r="2" spans="1:7" ht="14.4">
      <c r="A2" s="2"/>
      <c r="B2" s="107"/>
      <c r="C2" s="107"/>
      <c r="D2" s="283"/>
    </row>
    <row r="3" spans="1:7" ht="14.4">
      <c r="A3" s="2"/>
      <c r="B3" s="107"/>
      <c r="C3" s="107"/>
      <c r="D3" s="283"/>
    </row>
    <row r="4" spans="1:7" ht="14.4">
      <c r="A4" s="2"/>
      <c r="B4" s="107"/>
      <c r="C4" s="107"/>
      <c r="D4" s="283"/>
    </row>
    <row r="5" spans="1:7" ht="14.4">
      <c r="A5" s="2"/>
      <c r="B5" s="107"/>
      <c r="C5" s="107"/>
      <c r="D5" s="283"/>
    </row>
    <row r="6" spans="1:7" ht="14.4">
      <c r="A6" s="2"/>
      <c r="B6" s="107"/>
      <c r="C6" s="107"/>
      <c r="D6" s="283"/>
    </row>
    <row r="7" spans="1:7" ht="14.4">
      <c r="A7" s="3" t="s">
        <v>788</v>
      </c>
      <c r="B7" s="4"/>
      <c r="C7" s="3"/>
      <c r="D7" s="5"/>
    </row>
    <row r="8" spans="1:7" ht="14.4">
      <c r="A8" s="3"/>
      <c r="B8" s="4"/>
      <c r="C8" s="3"/>
      <c r="D8" s="5"/>
    </row>
    <row r="9" spans="1:7">
      <c r="A9" s="1" t="s">
        <v>789</v>
      </c>
      <c r="B9" s="1"/>
      <c r="C9" s="1"/>
      <c r="D9" s="4"/>
    </row>
    <row r="10" spans="1:7">
      <c r="A10" s="2"/>
      <c r="B10" s="2"/>
    </row>
    <row r="11" spans="1:7" ht="13.8" thickBot="1">
      <c r="D11" t="s">
        <v>987</v>
      </c>
      <c r="E11" s="2"/>
      <c r="G11" s="411"/>
    </row>
    <row r="12" spans="1:7" ht="13.8" thickTop="1">
      <c r="A12" s="114"/>
      <c r="B12" s="114"/>
      <c r="C12" s="114"/>
      <c r="D12" s="114"/>
      <c r="E12" s="114"/>
      <c r="F12" s="114" t="s">
        <v>4</v>
      </c>
    </row>
    <row r="13" spans="1:7">
      <c r="A13" s="116" t="s">
        <v>6</v>
      </c>
      <c r="B13" s="9" t="s">
        <v>7</v>
      </c>
      <c r="C13" s="9" t="s">
        <v>8</v>
      </c>
      <c r="D13" s="9" t="s">
        <v>35</v>
      </c>
      <c r="E13" s="9" t="s">
        <v>14</v>
      </c>
      <c r="F13" s="9" t="s">
        <v>790</v>
      </c>
    </row>
    <row r="14" spans="1:7">
      <c r="A14" s="116" t="s">
        <v>11</v>
      </c>
      <c r="B14" s="9" t="s">
        <v>12</v>
      </c>
      <c r="C14" s="9" t="s">
        <v>13</v>
      </c>
      <c r="D14" s="9" t="s">
        <v>14</v>
      </c>
      <c r="E14" s="301" t="s">
        <v>571</v>
      </c>
      <c r="F14" s="9" t="s">
        <v>14</v>
      </c>
    </row>
    <row r="15" spans="1:7" ht="13.8" thickBot="1">
      <c r="A15" s="116"/>
      <c r="B15" s="9"/>
      <c r="C15" s="9"/>
      <c r="D15" s="9" t="s">
        <v>9</v>
      </c>
      <c r="E15" s="9" t="s">
        <v>9</v>
      </c>
      <c r="F15" s="9" t="s">
        <v>9</v>
      </c>
    </row>
    <row r="16" spans="1:7" ht="14.4" thickTop="1" thickBot="1">
      <c r="A16" s="114">
        <v>1</v>
      </c>
      <c r="B16" s="120">
        <v>2</v>
      </c>
      <c r="C16" s="120">
        <v>3</v>
      </c>
      <c r="D16" s="302">
        <v>4</v>
      </c>
      <c r="E16" s="11">
        <v>5</v>
      </c>
      <c r="F16" s="14">
        <v>6</v>
      </c>
    </row>
    <row r="17" spans="1:6">
      <c r="A17" s="6"/>
      <c r="B17" s="123"/>
      <c r="C17" s="17"/>
      <c r="D17" s="123"/>
      <c r="E17" s="284"/>
      <c r="F17" s="53"/>
    </row>
    <row r="18" spans="1:6" ht="15.6">
      <c r="A18" s="8">
        <v>1</v>
      </c>
      <c r="B18" s="121" t="s">
        <v>791</v>
      </c>
      <c r="C18" s="21" t="s">
        <v>792</v>
      </c>
      <c r="D18" s="303">
        <v>72043.05</v>
      </c>
      <c r="E18" s="18">
        <v>14408.61</v>
      </c>
      <c r="F18" s="21">
        <v>86451.66</v>
      </c>
    </row>
    <row r="19" spans="1:6">
      <c r="A19" s="8"/>
      <c r="B19" s="121" t="s">
        <v>793</v>
      </c>
      <c r="C19" s="21" t="s">
        <v>794</v>
      </c>
      <c r="D19" s="304"/>
      <c r="E19" s="18"/>
      <c r="F19" s="21"/>
    </row>
    <row r="20" spans="1:6">
      <c r="A20" s="8"/>
      <c r="B20" s="121"/>
      <c r="C20" s="21"/>
      <c r="D20" s="304"/>
      <c r="E20" s="18"/>
      <c r="F20" s="21"/>
    </row>
    <row r="21" spans="1:6" ht="15.6">
      <c r="A21" s="8">
        <v>2</v>
      </c>
      <c r="B21" s="305" t="s">
        <v>795</v>
      </c>
      <c r="C21" s="21" t="s">
        <v>792</v>
      </c>
      <c r="D21" s="304">
        <v>35136.76</v>
      </c>
      <c r="E21" s="18">
        <v>7027.35</v>
      </c>
      <c r="F21" s="21">
        <v>42164.11</v>
      </c>
    </row>
    <row r="22" spans="1:6">
      <c r="A22" s="8"/>
      <c r="B22" s="306" t="s">
        <v>774</v>
      </c>
      <c r="C22" s="21" t="s">
        <v>794</v>
      </c>
      <c r="D22" s="285"/>
      <c r="E22" s="23"/>
      <c r="F22" s="26"/>
    </row>
    <row r="23" spans="1:6" ht="13.8" thickBot="1">
      <c r="A23" s="279"/>
      <c r="B23" s="307"/>
      <c r="C23" s="136"/>
      <c r="D23" s="308"/>
      <c r="E23" s="133"/>
      <c r="F23" s="281"/>
    </row>
    <row r="24" spans="1:6" hidden="1">
      <c r="A24" s="116"/>
      <c r="B24" s="212"/>
      <c r="C24" s="9"/>
      <c r="D24" s="309"/>
    </row>
    <row r="25" spans="1:6" hidden="1">
      <c r="A25" s="116"/>
      <c r="B25" s="212"/>
      <c r="C25" s="9"/>
      <c r="D25" s="309"/>
    </row>
    <row r="26" spans="1:6" hidden="1">
      <c r="A26" s="116"/>
      <c r="B26" s="212"/>
      <c r="C26" s="9"/>
      <c r="D26" s="309"/>
    </row>
    <row r="27" spans="1:6" hidden="1">
      <c r="A27" s="116"/>
      <c r="B27" s="212"/>
      <c r="C27" s="9"/>
      <c r="D27" s="309"/>
    </row>
    <row r="28" spans="1:6" hidden="1">
      <c r="A28" s="116"/>
      <c r="B28" s="212"/>
      <c r="C28" s="9"/>
      <c r="D28" s="309"/>
    </row>
    <row r="29" spans="1:6" hidden="1">
      <c r="A29" s="116"/>
      <c r="B29" s="212"/>
      <c r="C29" s="9"/>
      <c r="D29" s="309"/>
    </row>
    <row r="30" spans="1:6" hidden="1">
      <c r="A30" s="116"/>
      <c r="B30" s="212"/>
      <c r="C30" s="286"/>
      <c r="D30" s="309"/>
    </row>
    <row r="31" spans="1:6" hidden="1">
      <c r="A31" s="116"/>
      <c r="B31" s="212"/>
      <c r="C31" s="9"/>
      <c r="D31" s="309"/>
    </row>
    <row r="32" spans="1:6" hidden="1">
      <c r="A32" s="116"/>
      <c r="B32" s="212"/>
      <c r="C32" s="9"/>
      <c r="D32" s="309"/>
    </row>
    <row r="33" spans="1:4" ht="13.8" hidden="1" thickBot="1">
      <c r="A33" s="287"/>
      <c r="B33" s="214"/>
      <c r="C33" s="288"/>
      <c r="D33" s="214"/>
    </row>
    <row r="34" spans="1:4">
      <c r="A34" s="30"/>
      <c r="B34" s="30"/>
      <c r="C34" s="20"/>
      <c r="D34" s="30"/>
    </row>
    <row r="35" spans="1:4">
      <c r="A35" s="38"/>
    </row>
    <row r="37" spans="1:4">
      <c r="A37" s="39"/>
    </row>
    <row r="38" spans="1:4">
      <c r="A38" s="39"/>
      <c r="B38" s="38"/>
    </row>
    <row r="40" spans="1:4">
      <c r="B40" s="75"/>
      <c r="C40" s="75"/>
      <c r="D40" s="75"/>
    </row>
  </sheetData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L31"/>
  <sheetViews>
    <sheetView workbookViewId="0">
      <selection activeCell="G32" sqref="G32"/>
    </sheetView>
  </sheetViews>
  <sheetFormatPr defaultRowHeight="13.2"/>
  <cols>
    <col min="1" max="1" width="5.109375" style="39" customWidth="1"/>
    <col min="2" max="2" width="42.33203125" customWidth="1"/>
    <col min="3" max="3" width="9" hidden="1" customWidth="1"/>
    <col min="4" max="4" width="13.44140625" hidden="1" customWidth="1"/>
    <col min="5" max="5" width="10.5546875" customWidth="1"/>
    <col min="6" max="6" width="10.6640625" customWidth="1"/>
    <col min="7" max="7" width="10.44140625" customWidth="1"/>
  </cols>
  <sheetData>
    <row r="2" spans="1:12">
      <c r="A2" s="627" t="s">
        <v>796</v>
      </c>
      <c r="B2" s="627"/>
      <c r="C2" s="627"/>
      <c r="D2" s="627"/>
      <c r="E2" s="627"/>
      <c r="F2" s="627"/>
      <c r="G2" s="627"/>
    </row>
    <row r="3" spans="1:12">
      <c r="A3" s="630" t="s">
        <v>797</v>
      </c>
      <c r="B3" s="630"/>
      <c r="C3" s="630"/>
      <c r="D3" s="630"/>
      <c r="E3" s="630"/>
      <c r="F3" s="630"/>
      <c r="G3" s="630"/>
    </row>
    <row r="4" spans="1:12">
      <c r="A4" s="310"/>
      <c r="B4" s="225"/>
      <c r="C4" s="225"/>
      <c r="D4" s="631" t="s">
        <v>936</v>
      </c>
      <c r="E4" s="631"/>
      <c r="F4" s="631"/>
      <c r="G4" s="631"/>
      <c r="H4" s="631"/>
    </row>
    <row r="5" spans="1:12" ht="13.2" customHeight="1">
      <c r="A5" s="632" t="s">
        <v>798</v>
      </c>
      <c r="B5" s="634" t="s">
        <v>567</v>
      </c>
      <c r="C5" s="632"/>
      <c r="D5" s="632"/>
      <c r="E5" s="636" t="s">
        <v>799</v>
      </c>
      <c r="F5" s="636" t="s">
        <v>800</v>
      </c>
      <c r="G5" s="636" t="s">
        <v>801</v>
      </c>
    </row>
    <row r="6" spans="1:12" ht="32.25" customHeight="1">
      <c r="A6" s="633"/>
      <c r="B6" s="635"/>
      <c r="C6" s="633"/>
      <c r="D6" s="633"/>
      <c r="E6" s="633"/>
      <c r="F6" s="633"/>
      <c r="G6" s="633"/>
      <c r="K6" s="20"/>
      <c r="L6" s="39"/>
    </row>
    <row r="7" spans="1:12">
      <c r="A7" s="146"/>
      <c r="B7" s="311" t="s">
        <v>802</v>
      </c>
      <c r="C7" s="312"/>
      <c r="D7" s="312"/>
      <c r="E7" s="312"/>
      <c r="F7" s="312"/>
      <c r="G7" s="312"/>
      <c r="K7" s="20"/>
    </row>
    <row r="8" spans="1:12" ht="26.4">
      <c r="A8" s="313" t="s">
        <v>454</v>
      </c>
      <c r="B8" s="314" t="s">
        <v>803</v>
      </c>
      <c r="C8" s="315"/>
      <c r="D8" s="316"/>
      <c r="E8" s="317">
        <v>1667.75</v>
      </c>
      <c r="F8" s="317">
        <v>333.55</v>
      </c>
      <c r="G8" s="318">
        <v>2001.3</v>
      </c>
    </row>
    <row r="9" spans="1:12" ht="26.4">
      <c r="A9" s="313" t="s">
        <v>455</v>
      </c>
      <c r="B9" s="314" t="s">
        <v>804</v>
      </c>
      <c r="C9" s="315"/>
      <c r="D9" s="316"/>
      <c r="E9" s="317">
        <v>2523.5300000000002</v>
      </c>
      <c r="F9" s="317">
        <v>504.71</v>
      </c>
      <c r="G9" s="318">
        <v>3028.24</v>
      </c>
    </row>
    <row r="10" spans="1:12">
      <c r="A10" s="313" t="s">
        <v>456</v>
      </c>
      <c r="B10" s="314" t="s">
        <v>805</v>
      </c>
      <c r="C10" s="315"/>
      <c r="D10" s="316"/>
      <c r="E10" s="317">
        <v>1498.07</v>
      </c>
      <c r="F10" s="317">
        <v>299.61</v>
      </c>
      <c r="G10" s="318">
        <v>1797.68</v>
      </c>
    </row>
    <row r="11" spans="1:12" ht="26.4">
      <c r="A11" s="313" t="s">
        <v>578</v>
      </c>
      <c r="B11" s="314" t="s">
        <v>806</v>
      </c>
      <c r="C11" s="315"/>
      <c r="D11" s="316"/>
      <c r="E11" s="317">
        <v>581.29</v>
      </c>
      <c r="F11" s="317">
        <v>116.26</v>
      </c>
      <c r="G11" s="318">
        <v>697.55</v>
      </c>
    </row>
    <row r="12" spans="1:12" ht="40.950000000000003" customHeight="1">
      <c r="A12" s="313" t="s">
        <v>807</v>
      </c>
      <c r="B12" s="314" t="s">
        <v>808</v>
      </c>
      <c r="C12" s="315"/>
      <c r="D12" s="316"/>
      <c r="E12" s="317">
        <v>2202.37</v>
      </c>
      <c r="F12" s="317">
        <v>440.47</v>
      </c>
      <c r="G12" s="318">
        <v>2642.84</v>
      </c>
      <c r="K12" s="39"/>
    </row>
    <row r="13" spans="1:12">
      <c r="A13" s="313" t="s">
        <v>809</v>
      </c>
      <c r="B13" s="314" t="s">
        <v>810</v>
      </c>
      <c r="C13" s="315"/>
      <c r="D13" s="316"/>
      <c r="E13" s="317">
        <v>195.02</v>
      </c>
      <c r="F13" s="317">
        <v>39</v>
      </c>
      <c r="G13" s="318">
        <v>234.02</v>
      </c>
    </row>
    <row r="14" spans="1:12" ht="26.4">
      <c r="A14" s="313" t="s">
        <v>811</v>
      </c>
      <c r="B14" s="314" t="s">
        <v>812</v>
      </c>
      <c r="C14" s="315"/>
      <c r="D14" s="316"/>
      <c r="E14" s="317">
        <v>110.23</v>
      </c>
      <c r="F14" s="317">
        <v>22.05</v>
      </c>
      <c r="G14" s="318">
        <v>132.28</v>
      </c>
    </row>
    <row r="15" spans="1:12" ht="26.4">
      <c r="A15" s="313" t="s">
        <v>813</v>
      </c>
      <c r="B15" s="314" t="s">
        <v>814</v>
      </c>
      <c r="C15" s="315"/>
      <c r="D15" s="316"/>
      <c r="E15" s="317">
        <v>739.86</v>
      </c>
      <c r="F15" s="317">
        <v>147.97</v>
      </c>
      <c r="G15" s="318">
        <v>887.83</v>
      </c>
    </row>
    <row r="16" spans="1:12" ht="26.4">
      <c r="A16" s="313" t="s">
        <v>815</v>
      </c>
      <c r="B16" s="314" t="s">
        <v>816</v>
      </c>
      <c r="C16" s="315"/>
      <c r="D16" s="316"/>
      <c r="E16" s="317">
        <v>546.95000000000005</v>
      </c>
      <c r="F16" s="317">
        <v>109.39</v>
      </c>
      <c r="G16" s="318">
        <v>656.34</v>
      </c>
    </row>
    <row r="17" spans="1:7" ht="29.4" customHeight="1">
      <c r="A17" s="313" t="s">
        <v>817</v>
      </c>
      <c r="B17" s="314" t="s">
        <v>818</v>
      </c>
      <c r="C17" s="315"/>
      <c r="D17" s="316"/>
      <c r="E17" s="317">
        <v>222.6</v>
      </c>
      <c r="F17" s="317">
        <v>44.52</v>
      </c>
      <c r="G17" s="318">
        <v>267.12</v>
      </c>
    </row>
    <row r="18" spans="1:7">
      <c r="A18" s="313" t="s">
        <v>819</v>
      </c>
      <c r="B18" s="314" t="s">
        <v>820</v>
      </c>
      <c r="C18" s="315"/>
      <c r="D18" s="316"/>
      <c r="E18" s="317">
        <v>97.53</v>
      </c>
      <c r="F18" s="317">
        <v>19.510000000000002</v>
      </c>
      <c r="G18" s="318">
        <v>117.04</v>
      </c>
    </row>
    <row r="19" spans="1:7" ht="26.4">
      <c r="A19" s="313" t="s">
        <v>821</v>
      </c>
      <c r="B19" s="314" t="s">
        <v>822</v>
      </c>
      <c r="C19" s="315"/>
      <c r="D19" s="316"/>
      <c r="E19" s="317">
        <v>326.68</v>
      </c>
      <c r="F19" s="317">
        <v>65.34</v>
      </c>
      <c r="G19" s="318">
        <v>392.02</v>
      </c>
    </row>
    <row r="20" spans="1:7">
      <c r="A20" s="313" t="s">
        <v>823</v>
      </c>
      <c r="B20" s="314" t="s">
        <v>820</v>
      </c>
      <c r="C20" s="315"/>
      <c r="D20" s="316"/>
      <c r="E20" s="317">
        <v>178.07</v>
      </c>
      <c r="F20" s="317">
        <v>35.61</v>
      </c>
      <c r="G20" s="318">
        <v>213.68</v>
      </c>
    </row>
    <row r="21" spans="1:7">
      <c r="A21" s="313" t="s">
        <v>824</v>
      </c>
      <c r="B21" s="314" t="s">
        <v>825</v>
      </c>
      <c r="C21" s="315"/>
      <c r="D21" s="316"/>
      <c r="E21" s="317">
        <v>277.3</v>
      </c>
      <c r="F21" s="317">
        <v>55.46</v>
      </c>
      <c r="G21" s="318">
        <v>332.76</v>
      </c>
    </row>
    <row r="22" spans="1:7">
      <c r="A22" s="313" t="s">
        <v>826</v>
      </c>
      <c r="B22" s="314" t="s">
        <v>827</v>
      </c>
      <c r="C22" s="315"/>
      <c r="D22" s="316"/>
      <c r="E22" s="317">
        <v>192.92</v>
      </c>
      <c r="F22" s="317">
        <v>38.58</v>
      </c>
      <c r="G22" s="318">
        <v>231.5</v>
      </c>
    </row>
    <row r="23" spans="1:7" ht="26.4">
      <c r="A23" s="313" t="s">
        <v>828</v>
      </c>
      <c r="B23" s="314" t="s">
        <v>829</v>
      </c>
      <c r="C23" s="315"/>
      <c r="D23" s="316"/>
      <c r="E23" s="317">
        <v>197.87</v>
      </c>
      <c r="F23" s="317">
        <v>39.57</v>
      </c>
      <c r="G23" s="318">
        <v>237.44</v>
      </c>
    </row>
    <row r="24" spans="1:7" ht="39.6">
      <c r="A24" s="427">
        <v>17</v>
      </c>
      <c r="B24" s="428" t="s">
        <v>837</v>
      </c>
      <c r="C24" s="315"/>
      <c r="D24" s="316"/>
      <c r="E24" s="98">
        <v>423.79</v>
      </c>
      <c r="F24" s="98">
        <v>84.76</v>
      </c>
      <c r="G24" s="97">
        <v>508.55</v>
      </c>
    </row>
    <row r="25" spans="1:7">
      <c r="A25" s="313"/>
      <c r="B25" s="311" t="s">
        <v>830</v>
      </c>
      <c r="C25" s="315"/>
      <c r="D25" s="316"/>
      <c r="E25" s="317"/>
      <c r="F25" s="317"/>
      <c r="G25" s="318"/>
    </row>
    <row r="26" spans="1:7" ht="31.2" customHeight="1">
      <c r="A26" s="313">
        <v>18</v>
      </c>
      <c r="B26" s="314" t="s">
        <v>831</v>
      </c>
      <c r="C26" s="315"/>
      <c r="D26" s="316"/>
      <c r="E26" s="317">
        <v>113.21</v>
      </c>
      <c r="F26" s="317">
        <v>22.64</v>
      </c>
      <c r="G26" s="318">
        <v>135.85</v>
      </c>
    </row>
    <row r="27" spans="1:7">
      <c r="A27" s="313">
        <v>19</v>
      </c>
      <c r="B27" s="314" t="s">
        <v>832</v>
      </c>
      <c r="C27" s="315"/>
      <c r="D27" s="316"/>
      <c r="E27" s="425">
        <v>814.05</v>
      </c>
      <c r="F27" s="425">
        <v>162.81</v>
      </c>
      <c r="G27" s="426">
        <v>976.86</v>
      </c>
    </row>
    <row r="28" spans="1:7" ht="39.6">
      <c r="A28" s="313">
        <v>20</v>
      </c>
      <c r="B28" s="319" t="s">
        <v>833</v>
      </c>
      <c r="C28" s="315"/>
      <c r="D28" s="316"/>
      <c r="E28" s="317">
        <v>316.18</v>
      </c>
      <c r="F28" s="317">
        <v>63.24</v>
      </c>
      <c r="G28" s="318">
        <v>379.42</v>
      </c>
    </row>
    <row r="29" spans="1:7" ht="26.4">
      <c r="A29" s="313">
        <v>21</v>
      </c>
      <c r="B29" s="314" t="s">
        <v>834</v>
      </c>
      <c r="C29" s="315"/>
      <c r="D29" s="316"/>
      <c r="E29" s="317">
        <v>279.08</v>
      </c>
      <c r="F29" s="317">
        <v>55.82</v>
      </c>
      <c r="G29" s="318">
        <v>334.9</v>
      </c>
    </row>
    <row r="30" spans="1:7" ht="26.4">
      <c r="A30" s="313">
        <v>22</v>
      </c>
      <c r="B30" s="314" t="s">
        <v>835</v>
      </c>
      <c r="C30" s="315"/>
      <c r="D30" s="316"/>
      <c r="E30" s="317">
        <v>93.07</v>
      </c>
      <c r="F30" s="317">
        <v>18.61</v>
      </c>
      <c r="G30" s="318">
        <v>111.68</v>
      </c>
    </row>
    <row r="31" spans="1:7" ht="39.6">
      <c r="A31" s="320">
        <v>23</v>
      </c>
      <c r="B31" s="321" t="s">
        <v>836</v>
      </c>
      <c r="C31" s="322"/>
      <c r="D31" s="323"/>
      <c r="E31" s="324">
        <v>48.39</v>
      </c>
      <c r="F31" s="324">
        <v>9.68</v>
      </c>
      <c r="G31" s="325">
        <v>58.07</v>
      </c>
    </row>
  </sheetData>
  <mergeCells count="10">
    <mergeCell ref="A2:G2"/>
    <mergeCell ref="A3:G3"/>
    <mergeCell ref="D4:H4"/>
    <mergeCell ref="A5:A6"/>
    <mergeCell ref="B5:B6"/>
    <mergeCell ref="C5:C6"/>
    <mergeCell ref="D5:D6"/>
    <mergeCell ref="E5:E6"/>
    <mergeCell ref="F5:F6"/>
    <mergeCell ref="G5:G6"/>
  </mergeCells>
  <pageMargins left="0.78740157480314965" right="0.39370078740157483" top="0.39370078740157483" bottom="0.39370078740157483" header="0.51181102362204722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zoomScale="120" workbookViewId="0">
      <selection activeCell="E31" sqref="E31"/>
    </sheetView>
  </sheetViews>
  <sheetFormatPr defaultRowHeight="13.2"/>
  <cols>
    <col min="1" max="1" width="6.44140625" customWidth="1"/>
    <col min="2" max="2" width="35.6640625" customWidth="1"/>
    <col min="4" max="4" width="9.109375" customWidth="1"/>
    <col min="5" max="5" width="10.109375" bestFit="1" customWidth="1"/>
  </cols>
  <sheetData>
    <row r="1" spans="1:6" ht="14.4">
      <c r="A1" s="3" t="s">
        <v>0</v>
      </c>
      <c r="B1" s="4"/>
      <c r="C1" s="3"/>
      <c r="D1" s="5"/>
      <c r="E1" s="5"/>
      <c r="F1" s="5"/>
    </row>
    <row r="2" spans="1:6">
      <c r="A2" s="1" t="s">
        <v>1</v>
      </c>
      <c r="B2" s="1"/>
      <c r="C2" s="1"/>
      <c r="D2" s="4"/>
      <c r="E2" s="4"/>
      <c r="F2" s="4"/>
    </row>
    <row r="3" spans="1:6">
      <c r="A3" s="1" t="s">
        <v>2</v>
      </c>
      <c r="B3" s="4"/>
      <c r="C3" s="1"/>
      <c r="D3" s="4"/>
      <c r="E3" s="4"/>
      <c r="F3" s="4"/>
    </row>
    <row r="4" spans="1:6">
      <c r="A4" s="2"/>
      <c r="B4" s="2"/>
    </row>
    <row r="5" spans="1:6" ht="13.8" thickBot="1">
      <c r="C5" t="s">
        <v>3</v>
      </c>
      <c r="E5" s="411">
        <v>43179</v>
      </c>
    </row>
    <row r="6" spans="1:6">
      <c r="A6" s="6"/>
      <c r="B6" s="7"/>
      <c r="C6" s="7"/>
      <c r="D6" s="7"/>
      <c r="E6" s="7" t="s">
        <v>5</v>
      </c>
      <c r="F6" s="7" t="s">
        <v>4</v>
      </c>
    </row>
    <row r="7" spans="1:6">
      <c r="A7" s="8" t="s">
        <v>6</v>
      </c>
      <c r="B7" s="9" t="s">
        <v>7</v>
      </c>
      <c r="C7" s="9" t="s">
        <v>8</v>
      </c>
      <c r="D7" s="9" t="s">
        <v>35</v>
      </c>
      <c r="E7" s="9" t="s">
        <v>9</v>
      </c>
      <c r="F7" s="9" t="s">
        <v>10</v>
      </c>
    </row>
    <row r="8" spans="1:6">
      <c r="A8" s="8" t="s">
        <v>11</v>
      </c>
      <c r="B8" s="9" t="s">
        <v>12</v>
      </c>
      <c r="C8" s="9" t="s">
        <v>13</v>
      </c>
      <c r="D8" s="9" t="s">
        <v>14</v>
      </c>
      <c r="E8" s="10">
        <v>0.2</v>
      </c>
      <c r="F8" s="9" t="s">
        <v>14</v>
      </c>
    </row>
    <row r="9" spans="1:6" ht="13.8" thickBot="1">
      <c r="A9" s="8"/>
      <c r="B9" s="9"/>
      <c r="C9" s="9"/>
      <c r="D9" s="9" t="s">
        <v>9</v>
      </c>
      <c r="E9" s="9"/>
      <c r="F9" s="9" t="s">
        <v>9</v>
      </c>
    </row>
    <row r="10" spans="1:6" ht="13.8" thickBot="1">
      <c r="A10" s="11">
        <v>1</v>
      </c>
      <c r="B10" s="41">
        <v>2</v>
      </c>
      <c r="C10" s="11">
        <v>3</v>
      </c>
      <c r="D10" s="12">
        <v>4</v>
      </c>
      <c r="E10" s="13">
        <v>5</v>
      </c>
      <c r="F10" s="14">
        <v>6</v>
      </c>
    </row>
    <row r="11" spans="1:6">
      <c r="A11" s="15">
        <v>1</v>
      </c>
      <c r="B11" s="16" t="s">
        <v>15</v>
      </c>
      <c r="C11" s="15"/>
      <c r="D11" s="17"/>
      <c r="E11" s="17"/>
      <c r="F11" s="17"/>
    </row>
    <row r="12" spans="1:6">
      <c r="A12" s="18"/>
      <c r="B12" s="19" t="s">
        <v>922</v>
      </c>
      <c r="C12" s="18" t="s">
        <v>16</v>
      </c>
      <c r="D12" s="24">
        <v>1575.02</v>
      </c>
      <c r="E12" s="24">
        <f>D12*0.2</f>
        <v>315.00400000000002</v>
      </c>
      <c r="F12" s="25">
        <f>D12+E12</f>
        <v>1890.0239999999999</v>
      </c>
    </row>
    <row r="13" spans="1:6">
      <c r="A13" s="18">
        <v>2</v>
      </c>
      <c r="B13" s="16" t="s">
        <v>17</v>
      </c>
      <c r="C13" s="18"/>
      <c r="D13" s="24"/>
      <c r="E13" s="24"/>
      <c r="F13" s="25"/>
    </row>
    <row r="14" spans="1:6">
      <c r="A14" s="18"/>
      <c r="B14" s="19" t="s">
        <v>923</v>
      </c>
      <c r="C14" s="18" t="s">
        <v>21</v>
      </c>
      <c r="D14" s="24">
        <v>2543.8000000000002</v>
      </c>
      <c r="E14" s="24">
        <f>D14*0.2</f>
        <v>508.76000000000005</v>
      </c>
      <c r="F14" s="25">
        <f>D14+E14</f>
        <v>3052.5600000000004</v>
      </c>
    </row>
    <row r="15" spans="1:6">
      <c r="A15" s="18">
        <v>3</v>
      </c>
      <c r="B15" s="19" t="s">
        <v>19</v>
      </c>
      <c r="C15" s="18"/>
      <c r="D15" s="24"/>
      <c r="E15" s="24"/>
      <c r="F15" s="25"/>
    </row>
    <row r="16" spans="1:6">
      <c r="A16" s="18"/>
      <c r="B16" s="19" t="s">
        <v>20</v>
      </c>
      <c r="C16" s="18" t="s">
        <v>21</v>
      </c>
      <c r="D16" s="24">
        <v>1131.25</v>
      </c>
      <c r="E16" s="24">
        <f>D16*0.2</f>
        <v>226.25</v>
      </c>
      <c r="F16" s="25">
        <f>D16+E16</f>
        <v>1357.5</v>
      </c>
    </row>
    <row r="17" spans="1:7">
      <c r="A17" s="18">
        <v>4</v>
      </c>
      <c r="B17" s="19" t="s">
        <v>15</v>
      </c>
      <c r="C17" s="18"/>
      <c r="D17" s="24"/>
      <c r="E17" s="24"/>
      <c r="F17" s="25"/>
    </row>
    <row r="18" spans="1:7">
      <c r="A18" s="18"/>
      <c r="B18" s="19" t="s">
        <v>22</v>
      </c>
      <c r="C18" s="18" t="s">
        <v>18</v>
      </c>
      <c r="D18" s="24">
        <v>3810.44</v>
      </c>
      <c r="E18" s="24">
        <f t="shared" ref="E18:E27" si="0">D18*0.2</f>
        <v>762.08800000000008</v>
      </c>
      <c r="F18" s="25">
        <f t="shared" ref="F18:F27" si="1">D18+E18</f>
        <v>4572.5280000000002</v>
      </c>
    </row>
    <row r="19" spans="1:7">
      <c r="A19" s="18"/>
      <c r="B19" s="16" t="s">
        <v>23</v>
      </c>
      <c r="C19" s="18" t="s">
        <v>18</v>
      </c>
      <c r="D19" s="24">
        <v>5847.24</v>
      </c>
      <c r="E19" s="24">
        <f t="shared" si="0"/>
        <v>1169.4480000000001</v>
      </c>
      <c r="F19" s="25">
        <f t="shared" si="1"/>
        <v>7016.6880000000001</v>
      </c>
    </row>
    <row r="20" spans="1:7">
      <c r="A20" s="18"/>
      <c r="B20" s="16" t="s">
        <v>24</v>
      </c>
      <c r="C20" s="18" t="s">
        <v>18</v>
      </c>
      <c r="D20" s="24">
        <v>7988.37</v>
      </c>
      <c r="E20" s="24">
        <f t="shared" si="0"/>
        <v>1597.674</v>
      </c>
      <c r="F20" s="25">
        <f t="shared" si="1"/>
        <v>9586.0439999999999</v>
      </c>
    </row>
    <row r="21" spans="1:7">
      <c r="A21" s="18"/>
      <c r="B21" s="26" t="s">
        <v>25</v>
      </c>
      <c r="C21" s="18" t="s">
        <v>18</v>
      </c>
      <c r="D21" s="24">
        <v>10065.94</v>
      </c>
      <c r="E21" s="24">
        <f t="shared" si="0"/>
        <v>2013.1880000000001</v>
      </c>
      <c r="F21" s="25">
        <f t="shared" si="1"/>
        <v>12079.128000000001</v>
      </c>
    </row>
    <row r="22" spans="1:7">
      <c r="A22" s="27">
        <v>5</v>
      </c>
      <c r="B22" s="16" t="s">
        <v>26</v>
      </c>
      <c r="C22" s="18" t="s">
        <v>18</v>
      </c>
      <c r="D22" s="24">
        <v>72.55</v>
      </c>
      <c r="E22" s="24">
        <f t="shared" si="0"/>
        <v>14.51</v>
      </c>
      <c r="F22" s="25">
        <f t="shared" si="1"/>
        <v>87.06</v>
      </c>
    </row>
    <row r="23" spans="1:7">
      <c r="A23" s="27">
        <v>6</v>
      </c>
      <c r="B23" s="26" t="s">
        <v>27</v>
      </c>
      <c r="C23" s="18" t="s">
        <v>18</v>
      </c>
      <c r="D23" s="24">
        <v>119.62</v>
      </c>
      <c r="E23" s="24">
        <f t="shared" si="0"/>
        <v>23.924000000000003</v>
      </c>
      <c r="F23" s="25">
        <f t="shared" si="1"/>
        <v>143.54400000000001</v>
      </c>
      <c r="G23" s="28"/>
    </row>
    <row r="24" spans="1:7">
      <c r="A24" s="27">
        <v>7</v>
      </c>
      <c r="B24" s="26" t="s">
        <v>28</v>
      </c>
      <c r="C24" s="18" t="s">
        <v>18</v>
      </c>
      <c r="D24" s="24">
        <v>345.36</v>
      </c>
      <c r="E24" s="24">
        <f t="shared" si="0"/>
        <v>69.072000000000003</v>
      </c>
      <c r="F24" s="25">
        <f t="shared" si="1"/>
        <v>414.43200000000002</v>
      </c>
      <c r="G24" s="29"/>
    </row>
    <row r="25" spans="1:7">
      <c r="A25" s="27">
        <v>8</v>
      </c>
      <c r="B25" s="16" t="s">
        <v>29</v>
      </c>
      <c r="C25" s="18" t="s">
        <v>18</v>
      </c>
      <c r="D25" s="24">
        <v>103.13</v>
      </c>
      <c r="E25" s="24">
        <f t="shared" si="0"/>
        <v>20.626000000000001</v>
      </c>
      <c r="F25" s="25">
        <f t="shared" si="1"/>
        <v>123.756</v>
      </c>
      <c r="G25" s="29"/>
    </row>
    <row r="26" spans="1:7">
      <c r="A26" s="27">
        <v>9</v>
      </c>
      <c r="B26" s="26" t="s">
        <v>30</v>
      </c>
      <c r="C26" s="18" t="s">
        <v>18</v>
      </c>
      <c r="D26" s="24">
        <v>192.97</v>
      </c>
      <c r="E26" s="24">
        <f t="shared" si="0"/>
        <v>38.594000000000001</v>
      </c>
      <c r="F26" s="25">
        <f t="shared" si="1"/>
        <v>231.56399999999999</v>
      </c>
      <c r="G26" s="29"/>
    </row>
    <row r="27" spans="1:7">
      <c r="A27" s="27">
        <v>10</v>
      </c>
      <c r="B27" s="26" t="s">
        <v>31</v>
      </c>
      <c r="C27" s="18" t="s">
        <v>18</v>
      </c>
      <c r="D27" s="24">
        <v>564.27</v>
      </c>
      <c r="E27" s="24">
        <f t="shared" si="0"/>
        <v>112.854</v>
      </c>
      <c r="F27" s="25">
        <f t="shared" si="1"/>
        <v>677.12400000000002</v>
      </c>
      <c r="G27" s="29"/>
    </row>
    <row r="28" spans="1:7">
      <c r="A28" s="27"/>
      <c r="B28" s="26"/>
      <c r="C28" s="18"/>
      <c r="D28" s="26"/>
      <c r="E28" s="24"/>
      <c r="F28" s="31"/>
      <c r="G28" s="29"/>
    </row>
    <row r="29" spans="1:7">
      <c r="A29" s="27">
        <v>11</v>
      </c>
      <c r="B29" s="32" t="s">
        <v>32</v>
      </c>
      <c r="C29" s="18"/>
      <c r="D29" s="26"/>
      <c r="E29" s="24"/>
      <c r="F29" s="31"/>
      <c r="G29" s="29"/>
    </row>
    <row r="30" spans="1:7">
      <c r="A30" s="27"/>
      <c r="B30" s="32" t="s">
        <v>33</v>
      </c>
      <c r="C30" s="18"/>
      <c r="D30" s="26"/>
      <c r="E30" s="24"/>
      <c r="F30" s="26"/>
      <c r="G30" s="29"/>
    </row>
    <row r="31" spans="1:7" ht="13.8" thickBot="1">
      <c r="A31" s="33"/>
      <c r="B31" s="34" t="s">
        <v>34</v>
      </c>
      <c r="C31" s="42" t="s">
        <v>18</v>
      </c>
      <c r="D31" s="35">
        <v>85.75</v>
      </c>
      <c r="E31" s="35">
        <f>D31*0.2</f>
        <v>17.150000000000002</v>
      </c>
      <c r="F31" s="36">
        <f>D31+E31</f>
        <v>102.9</v>
      </c>
      <c r="G31" s="29"/>
    </row>
    <row r="32" spans="1:7">
      <c r="A32" s="37"/>
      <c r="B32" s="30"/>
      <c r="C32" s="20"/>
      <c r="D32" s="30"/>
      <c r="E32" s="30"/>
      <c r="F32" s="30"/>
      <c r="G32" s="29"/>
    </row>
    <row r="33" spans="1:6">
      <c r="A33" s="30"/>
      <c r="B33" s="30"/>
      <c r="C33" s="20"/>
      <c r="D33" s="30"/>
      <c r="E33" s="30"/>
      <c r="F33" s="30"/>
    </row>
    <row r="34" spans="1:6">
      <c r="A34" s="38"/>
    </row>
    <row r="36" spans="1:6">
      <c r="A36" s="39"/>
    </row>
    <row r="37" spans="1:6">
      <c r="A37" s="39"/>
      <c r="B37" s="38"/>
    </row>
    <row r="38" spans="1:6">
      <c r="A38" s="39"/>
      <c r="B38" s="40"/>
    </row>
    <row r="39" spans="1:6">
      <c r="A39" s="39"/>
      <c r="B39" s="38"/>
    </row>
    <row r="40" spans="1:6">
      <c r="A40" s="39"/>
      <c r="B40" s="40"/>
    </row>
    <row r="41" spans="1:6">
      <c r="A41" s="39"/>
      <c r="B41" s="38"/>
    </row>
    <row r="42" spans="1:6">
      <c r="A42" s="39"/>
      <c r="B42" s="38"/>
    </row>
  </sheetData>
  <pageMargins left="0.98425196850393704" right="0" top="0.59055118110236227" bottom="0.39370078740157483" header="0.51181102362204722" footer="0.51181102362204722"/>
  <pageSetup paperSize="9" scale="90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41"/>
  <sheetViews>
    <sheetView topLeftCell="A8" workbookViewId="0">
      <selection activeCell="F39" sqref="F39"/>
    </sheetView>
  </sheetViews>
  <sheetFormatPr defaultRowHeight="13.2"/>
  <cols>
    <col min="1" max="1" width="4.44140625" customWidth="1"/>
    <col min="2" max="2" width="52.88671875" customWidth="1"/>
    <col min="3" max="3" width="9.33203125" customWidth="1"/>
    <col min="4" max="4" width="9" customWidth="1"/>
    <col min="5" max="5" width="10.44140625" customWidth="1"/>
  </cols>
  <sheetData>
    <row r="1" spans="1:6" ht="13.8">
      <c r="A1" s="30"/>
      <c r="B1" s="30"/>
      <c r="C1" s="30"/>
      <c r="D1" s="326"/>
      <c r="E1" s="327"/>
    </row>
    <row r="2" spans="1:6" ht="14.4">
      <c r="A2" s="328" t="s">
        <v>838</v>
      </c>
      <c r="B2" s="80"/>
      <c r="C2" s="328"/>
      <c r="D2" s="329"/>
      <c r="E2" s="80"/>
    </row>
    <row r="3" spans="1:6">
      <c r="A3" s="327"/>
      <c r="B3" s="330" t="s">
        <v>839</v>
      </c>
      <c r="C3" s="327"/>
      <c r="D3" s="80"/>
      <c r="E3" s="80"/>
    </row>
    <row r="4" spans="1:6">
      <c r="A4" s="327"/>
      <c r="B4" s="80"/>
      <c r="C4" s="327"/>
      <c r="D4" s="80"/>
      <c r="E4" s="80"/>
    </row>
    <row r="5" spans="1:6">
      <c r="A5" s="327"/>
      <c r="B5" s="80"/>
      <c r="C5" s="327"/>
      <c r="D5" s="80"/>
      <c r="E5" s="80"/>
    </row>
    <row r="6" spans="1:6">
      <c r="A6" s="327"/>
      <c r="B6" s="80"/>
      <c r="C6" s="327"/>
      <c r="D6" s="80"/>
      <c r="E6" s="80"/>
    </row>
    <row r="7" spans="1:6">
      <c r="A7" s="331"/>
      <c r="B7" s="331"/>
      <c r="C7" s="30"/>
      <c r="D7" s="30"/>
      <c r="E7" s="30"/>
    </row>
    <row r="8" spans="1:6" ht="13.8" thickBot="1">
      <c r="A8" s="30"/>
      <c r="C8" s="30" t="s">
        <v>38</v>
      </c>
      <c r="E8" s="30" t="s">
        <v>926</v>
      </c>
    </row>
    <row r="9" spans="1:6">
      <c r="A9" s="17"/>
      <c r="B9" s="17"/>
      <c r="C9" s="123"/>
      <c r="D9" s="15"/>
      <c r="E9" s="17" t="s">
        <v>5</v>
      </c>
      <c r="F9" s="332" t="s">
        <v>4</v>
      </c>
    </row>
    <row r="10" spans="1:6">
      <c r="A10" s="21" t="s">
        <v>6</v>
      </c>
      <c r="B10" s="21" t="s">
        <v>7</v>
      </c>
      <c r="C10" s="20" t="s">
        <v>8</v>
      </c>
      <c r="D10" s="18" t="s">
        <v>35</v>
      </c>
      <c r="E10" s="21" t="s">
        <v>9</v>
      </c>
      <c r="F10" s="22" t="s">
        <v>10</v>
      </c>
    </row>
    <row r="11" spans="1:6">
      <c r="A11" s="21" t="s">
        <v>11</v>
      </c>
      <c r="B11" s="21" t="s">
        <v>12</v>
      </c>
      <c r="C11" s="20" t="s">
        <v>13</v>
      </c>
      <c r="D11" s="18" t="s">
        <v>14</v>
      </c>
      <c r="E11" s="333">
        <v>0.2</v>
      </c>
      <c r="F11" s="22" t="s">
        <v>14</v>
      </c>
    </row>
    <row r="12" spans="1:6" ht="13.8" thickBot="1">
      <c r="A12" s="136"/>
      <c r="B12" s="136"/>
      <c r="C12" s="135"/>
      <c r="D12" s="42" t="s">
        <v>9</v>
      </c>
      <c r="E12" s="42" t="s">
        <v>9</v>
      </c>
      <c r="F12" s="280" t="s">
        <v>9</v>
      </c>
    </row>
    <row r="13" spans="1:6" ht="13.8" thickBot="1">
      <c r="A13" s="21">
        <v>1</v>
      </c>
      <c r="B13" s="21">
        <v>2</v>
      </c>
      <c r="C13" s="20">
        <v>3</v>
      </c>
      <c r="D13" s="20">
        <v>4</v>
      </c>
      <c r="E13" s="13">
        <v>5</v>
      </c>
      <c r="F13" s="14">
        <v>6</v>
      </c>
    </row>
    <row r="14" spans="1:6">
      <c r="A14" s="334"/>
      <c r="B14" s="335"/>
      <c r="C14" s="17"/>
      <c r="D14" s="336"/>
      <c r="E14" s="17"/>
      <c r="F14" s="53"/>
    </row>
    <row r="15" spans="1:6" ht="13.8">
      <c r="A15" s="337">
        <v>1</v>
      </c>
      <c r="B15" s="338" t="s">
        <v>840</v>
      </c>
      <c r="C15" s="21"/>
      <c r="D15" s="339"/>
      <c r="E15" s="21"/>
      <c r="F15" s="26"/>
    </row>
    <row r="16" spans="1:6" ht="13.8">
      <c r="A16" s="337"/>
      <c r="B16" s="338" t="s">
        <v>841</v>
      </c>
      <c r="C16" s="26"/>
      <c r="D16" s="339"/>
      <c r="E16" s="340"/>
      <c r="F16" s="26"/>
    </row>
    <row r="17" spans="1:8" ht="13.8">
      <c r="A17" s="337"/>
      <c r="B17" s="338" t="s">
        <v>842</v>
      </c>
      <c r="C17" s="21" t="s">
        <v>843</v>
      </c>
      <c r="D17" s="124">
        <v>55.62</v>
      </c>
      <c r="E17" s="125">
        <v>11.12</v>
      </c>
      <c r="F17" s="341">
        <v>66.739999999999995</v>
      </c>
      <c r="G17" s="200"/>
      <c r="H17" s="200"/>
    </row>
    <row r="18" spans="1:8">
      <c r="A18" s="337"/>
      <c r="B18" s="65" t="s">
        <v>844</v>
      </c>
      <c r="C18" s="340" t="s">
        <v>384</v>
      </c>
      <c r="D18" s="124">
        <v>89.42</v>
      </c>
      <c r="E18" s="125">
        <v>17.88</v>
      </c>
      <c r="F18" s="341">
        <v>107.3</v>
      </c>
      <c r="G18" s="200"/>
      <c r="H18" s="200"/>
    </row>
    <row r="19" spans="1:8">
      <c r="A19" s="337"/>
      <c r="B19" s="65" t="s">
        <v>845</v>
      </c>
      <c r="C19" s="340" t="s">
        <v>384</v>
      </c>
      <c r="D19" s="124">
        <v>150.74</v>
      </c>
      <c r="E19" s="125">
        <v>30.15</v>
      </c>
      <c r="F19" s="341">
        <v>180.89</v>
      </c>
      <c r="G19" s="200"/>
      <c r="H19" s="200"/>
    </row>
    <row r="20" spans="1:8">
      <c r="A20" s="26"/>
      <c r="B20" s="65" t="s">
        <v>846</v>
      </c>
      <c r="C20" s="340" t="s">
        <v>384</v>
      </c>
      <c r="D20" s="124">
        <v>311.12</v>
      </c>
      <c r="E20" s="125">
        <v>62.22</v>
      </c>
      <c r="F20" s="341">
        <v>373.34</v>
      </c>
      <c r="G20" s="200"/>
      <c r="H20" s="200"/>
    </row>
    <row r="21" spans="1:8">
      <c r="A21" s="26"/>
      <c r="B21" s="65" t="s">
        <v>847</v>
      </c>
      <c r="C21" s="340" t="s">
        <v>384</v>
      </c>
      <c r="D21" s="124">
        <v>625.59</v>
      </c>
      <c r="E21" s="125">
        <v>125.12</v>
      </c>
      <c r="F21" s="341">
        <v>750.71</v>
      </c>
      <c r="G21" s="200"/>
      <c r="H21" s="200"/>
    </row>
    <row r="22" spans="1:8">
      <c r="A22" s="26"/>
      <c r="B22" s="65" t="s">
        <v>848</v>
      </c>
      <c r="C22" s="340" t="s">
        <v>384</v>
      </c>
      <c r="D22" s="124">
        <v>196.55</v>
      </c>
      <c r="E22" s="125">
        <v>39.31</v>
      </c>
      <c r="F22" s="341">
        <v>235.86</v>
      </c>
      <c r="G22" s="200"/>
      <c r="H22" s="200"/>
    </row>
    <row r="23" spans="1:8" ht="13.8">
      <c r="A23" s="26">
        <v>2</v>
      </c>
      <c r="B23" s="342" t="s">
        <v>840</v>
      </c>
      <c r="C23" s="341"/>
      <c r="D23" s="213"/>
      <c r="E23" s="341"/>
      <c r="F23" s="26"/>
      <c r="G23" s="200"/>
      <c r="H23" s="200"/>
    </row>
    <row r="24" spans="1:8" ht="13.5" customHeight="1">
      <c r="A24" s="26"/>
      <c r="B24" s="343" t="s">
        <v>849</v>
      </c>
      <c r="C24" s="125"/>
      <c r="D24" s="213"/>
      <c r="E24" s="125"/>
      <c r="F24" s="26"/>
      <c r="G24" s="200"/>
      <c r="H24" s="200"/>
    </row>
    <row r="25" spans="1:8" ht="13.5" customHeight="1">
      <c r="A25" s="26"/>
      <c r="B25" s="344" t="s">
        <v>842</v>
      </c>
      <c r="C25" s="21" t="s">
        <v>843</v>
      </c>
      <c r="D25" s="128">
        <v>32.82</v>
      </c>
      <c r="E25" s="125">
        <v>6.56</v>
      </c>
      <c r="F25" s="341">
        <v>39.380000000000003</v>
      </c>
      <c r="G25" s="200"/>
      <c r="H25" s="200"/>
    </row>
    <row r="26" spans="1:8" ht="13.5" customHeight="1">
      <c r="A26" s="26"/>
      <c r="B26" s="342" t="s">
        <v>844</v>
      </c>
      <c r="C26" s="340" t="s">
        <v>384</v>
      </c>
      <c r="D26" s="128">
        <v>58.95</v>
      </c>
      <c r="E26" s="125">
        <v>11.79</v>
      </c>
      <c r="F26" s="341">
        <v>70.739999999999995</v>
      </c>
      <c r="G26" s="200"/>
      <c r="H26" s="200"/>
    </row>
    <row r="27" spans="1:8" ht="13.5" customHeight="1">
      <c r="A27" s="26"/>
      <c r="B27" s="342" t="s">
        <v>845</v>
      </c>
      <c r="C27" s="340" t="s">
        <v>384</v>
      </c>
      <c r="D27" s="128">
        <v>100.83</v>
      </c>
      <c r="E27" s="125">
        <v>20.170000000000002</v>
      </c>
      <c r="F27" s="341">
        <v>120.99</v>
      </c>
      <c r="G27" s="200"/>
      <c r="H27" s="200"/>
    </row>
    <row r="28" spans="1:8" ht="13.5" customHeight="1">
      <c r="A28" s="26"/>
      <c r="B28" s="342" t="s">
        <v>846</v>
      </c>
      <c r="C28" s="340" t="s">
        <v>384</v>
      </c>
      <c r="D28" s="128">
        <v>147.41</v>
      </c>
      <c r="E28" s="125">
        <v>29.48</v>
      </c>
      <c r="F28" s="341">
        <v>176.89</v>
      </c>
      <c r="G28" s="200"/>
      <c r="H28" s="200"/>
    </row>
    <row r="29" spans="1:8" ht="13.5" customHeight="1">
      <c r="A29" s="26"/>
      <c r="B29" s="342" t="s">
        <v>847</v>
      </c>
      <c r="C29" s="340" t="s">
        <v>384</v>
      </c>
      <c r="D29" s="128">
        <v>268.66000000000003</v>
      </c>
      <c r="E29" s="125">
        <v>53.73</v>
      </c>
      <c r="F29" s="341">
        <v>322.39</v>
      </c>
      <c r="G29" s="200"/>
      <c r="H29" s="200"/>
    </row>
    <row r="30" spans="1:8" ht="13.5" customHeight="1">
      <c r="A30" s="26"/>
      <c r="B30" s="342" t="s">
        <v>848</v>
      </c>
      <c r="C30" s="340" t="s">
        <v>384</v>
      </c>
      <c r="D30" s="128">
        <v>117.93</v>
      </c>
      <c r="E30" s="125">
        <v>23.59</v>
      </c>
      <c r="F30" s="341">
        <v>141.52000000000001</v>
      </c>
      <c r="G30" s="200"/>
      <c r="H30" s="200"/>
    </row>
    <row r="31" spans="1:8" ht="13.5" customHeight="1">
      <c r="A31" s="345">
        <v>3</v>
      </c>
      <c r="B31" s="342" t="s">
        <v>840</v>
      </c>
      <c r="C31" s="125"/>
      <c r="D31" s="128"/>
      <c r="E31" s="125"/>
      <c r="F31" s="341"/>
      <c r="G31" s="200"/>
      <c r="H31" s="200"/>
    </row>
    <row r="32" spans="1:8" ht="13.5" customHeight="1">
      <c r="A32" s="345"/>
      <c r="B32" s="338" t="s">
        <v>850</v>
      </c>
      <c r="C32" s="125"/>
      <c r="D32" s="128"/>
      <c r="E32" s="125"/>
      <c r="F32" s="341"/>
      <c r="G32" s="200"/>
      <c r="H32" s="200"/>
    </row>
    <row r="33" spans="1:8" ht="13.5" customHeight="1">
      <c r="A33" s="345"/>
      <c r="B33" s="344" t="s">
        <v>851</v>
      </c>
      <c r="C33" s="21" t="s">
        <v>843</v>
      </c>
      <c r="D33" s="128">
        <v>54.04</v>
      </c>
      <c r="E33" s="125">
        <v>10.81</v>
      </c>
      <c r="F33" s="341">
        <v>64.849999999999994</v>
      </c>
      <c r="G33" s="200"/>
      <c r="H33" s="200"/>
    </row>
    <row r="34" spans="1:8" ht="13.5" customHeight="1">
      <c r="A34" s="345"/>
      <c r="B34" s="342" t="s">
        <v>844</v>
      </c>
      <c r="C34" s="340" t="s">
        <v>384</v>
      </c>
      <c r="D34" s="128">
        <v>86.67</v>
      </c>
      <c r="E34" s="125">
        <v>17.329999999999998</v>
      </c>
      <c r="F34" s="341">
        <v>104</v>
      </c>
      <c r="G34" s="200"/>
      <c r="H34" s="200"/>
    </row>
    <row r="35" spans="1:8" ht="13.5" customHeight="1">
      <c r="A35" s="345"/>
      <c r="B35" s="342" t="s">
        <v>845</v>
      </c>
      <c r="C35" s="340" t="s">
        <v>384</v>
      </c>
      <c r="D35" s="128">
        <v>139.15</v>
      </c>
      <c r="E35" s="125">
        <v>27.83</v>
      </c>
      <c r="F35" s="341">
        <v>166.98</v>
      </c>
      <c r="G35" s="200"/>
      <c r="H35" s="200"/>
    </row>
    <row r="36" spans="1:8" ht="13.5" customHeight="1">
      <c r="A36" s="345"/>
      <c r="B36" s="342" t="s">
        <v>846</v>
      </c>
      <c r="C36" s="340" t="s">
        <v>384</v>
      </c>
      <c r="D36" s="128">
        <v>266.89999999999998</v>
      </c>
      <c r="E36" s="125">
        <v>53.38</v>
      </c>
      <c r="F36" s="341">
        <v>320.27999999999997</v>
      </c>
      <c r="G36" s="200"/>
      <c r="H36" s="200"/>
    </row>
    <row r="37" spans="1:8" ht="13.5" customHeight="1">
      <c r="A37" s="345"/>
      <c r="B37" s="342" t="s">
        <v>847</v>
      </c>
      <c r="C37" s="340" t="s">
        <v>384</v>
      </c>
      <c r="D37" s="128">
        <v>512.55999999999995</v>
      </c>
      <c r="E37" s="125">
        <v>102.51</v>
      </c>
      <c r="F37" s="341">
        <v>615.07000000000005</v>
      </c>
      <c r="G37" s="200"/>
      <c r="H37" s="200"/>
    </row>
    <row r="38" spans="1:8" ht="13.5" customHeight="1" thickBot="1">
      <c r="A38" s="346"/>
      <c r="B38" s="347" t="s">
        <v>848</v>
      </c>
      <c r="C38" s="348" t="s">
        <v>384</v>
      </c>
      <c r="D38" s="349">
        <v>176.88</v>
      </c>
      <c r="E38" s="350">
        <v>35.380000000000003</v>
      </c>
      <c r="F38" s="351">
        <v>212.26</v>
      </c>
      <c r="G38" s="200"/>
      <c r="H38" s="200"/>
    </row>
    <row r="39" spans="1:8" ht="13.5" customHeight="1">
      <c r="A39" s="338"/>
      <c r="B39" s="342"/>
      <c r="C39" s="129"/>
      <c r="D39" s="352"/>
      <c r="E39" s="353"/>
    </row>
    <row r="40" spans="1:8" ht="13.5" customHeight="1">
      <c r="A40" s="338"/>
      <c r="B40" s="342"/>
      <c r="C40" s="129"/>
      <c r="D40" s="352"/>
      <c r="E40" s="353"/>
    </row>
    <row r="41" spans="1:8" ht="13.5" customHeight="1">
      <c r="A41" s="338"/>
      <c r="B41" s="342"/>
      <c r="C41" s="129"/>
      <c r="D41" s="352"/>
      <c r="E41" s="353"/>
    </row>
  </sheetData>
  <pageMargins left="0.98425196850393704" right="0" top="0.39370078740157483" bottom="0.39370078740157483" header="0.51181102362204722" footer="0.51181102362204722"/>
  <pageSetup paperSize="9" scale="95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F36" sqref="F36"/>
    </sheetView>
  </sheetViews>
  <sheetFormatPr defaultRowHeight="13.2"/>
  <cols>
    <col min="1" max="1" width="6.44140625" customWidth="1"/>
    <col min="2" max="2" width="33.33203125" customWidth="1"/>
    <col min="3" max="3" width="5.44140625" customWidth="1"/>
    <col min="4" max="4" width="8.33203125" customWidth="1"/>
    <col min="5" max="5" width="8.5546875" customWidth="1"/>
    <col min="6" max="6" width="19.44140625" customWidth="1"/>
  </cols>
  <sheetData>
    <row r="1" spans="1:6" ht="13.8">
      <c r="A1" s="2"/>
      <c r="B1" s="107"/>
      <c r="C1" s="107"/>
      <c r="D1" s="107"/>
      <c r="E1" s="107"/>
    </row>
    <row r="2" spans="1:6" ht="13.8">
      <c r="A2" s="2"/>
      <c r="B2" s="107"/>
      <c r="C2" s="107"/>
      <c r="D2" s="107"/>
      <c r="E2" s="107"/>
    </row>
    <row r="3" spans="1:6" ht="13.8">
      <c r="A3" s="2"/>
      <c r="B3" s="107"/>
      <c r="C3" s="107"/>
      <c r="D3" s="107"/>
      <c r="E3" s="107"/>
    </row>
    <row r="4" spans="1:6" ht="13.8">
      <c r="A4" s="3" t="s">
        <v>852</v>
      </c>
      <c r="B4" s="4"/>
      <c r="C4" s="3"/>
      <c r="D4" s="3"/>
      <c r="E4" s="3"/>
      <c r="F4" s="4"/>
    </row>
    <row r="5" spans="1:6" ht="13.8">
      <c r="A5" s="3"/>
      <c r="B5" s="1"/>
      <c r="C5" s="1"/>
      <c r="D5" s="1"/>
      <c r="E5" s="1"/>
      <c r="F5" s="1"/>
    </row>
    <row r="6" spans="1:6" ht="15.6">
      <c r="A6" s="354" t="s">
        <v>853</v>
      </c>
      <c r="C6" s="1"/>
      <c r="D6" s="1"/>
      <c r="E6" s="1"/>
      <c r="F6" s="1"/>
    </row>
    <row r="7" spans="1:6">
      <c r="A7" s="2"/>
      <c r="B7" s="627" t="s">
        <v>854</v>
      </c>
      <c r="C7" s="627"/>
      <c r="D7" s="627"/>
      <c r="E7" s="627"/>
    </row>
    <row r="8" spans="1:6" ht="13.8" thickBot="1">
      <c r="C8" s="637" t="s">
        <v>988</v>
      </c>
      <c r="D8" s="637"/>
      <c r="E8" s="637"/>
      <c r="F8" s="637"/>
    </row>
    <row r="9" spans="1:6">
      <c r="A9" s="6"/>
      <c r="B9" s="7"/>
      <c r="C9" s="7"/>
      <c r="D9" s="276"/>
      <c r="E9" s="276"/>
      <c r="F9" s="276" t="s">
        <v>4</v>
      </c>
    </row>
    <row r="10" spans="1:6">
      <c r="A10" s="8" t="s">
        <v>6</v>
      </c>
      <c r="B10" s="9" t="s">
        <v>7</v>
      </c>
      <c r="C10" s="9" t="s">
        <v>8</v>
      </c>
      <c r="D10" s="22" t="s">
        <v>35</v>
      </c>
      <c r="E10" s="22" t="s">
        <v>14</v>
      </c>
      <c r="F10" s="355" t="s">
        <v>10</v>
      </c>
    </row>
    <row r="11" spans="1:6">
      <c r="A11" s="8" t="s">
        <v>11</v>
      </c>
      <c r="B11" s="9" t="s">
        <v>12</v>
      </c>
      <c r="C11" s="9" t="s">
        <v>13</v>
      </c>
      <c r="D11" s="22" t="s">
        <v>14</v>
      </c>
      <c r="E11" s="356">
        <v>0.2</v>
      </c>
      <c r="F11" s="22" t="s">
        <v>14</v>
      </c>
    </row>
    <row r="12" spans="1:6" ht="13.8" thickBot="1">
      <c r="A12" s="8"/>
      <c r="B12" s="9"/>
      <c r="C12" s="9"/>
      <c r="D12" s="22" t="s">
        <v>9</v>
      </c>
      <c r="E12" s="22" t="s">
        <v>9</v>
      </c>
      <c r="F12" s="22" t="s">
        <v>9</v>
      </c>
    </row>
    <row r="13" spans="1:6" ht="14.4" thickTop="1" thickBot="1">
      <c r="A13" s="357">
        <v>1</v>
      </c>
      <c r="B13" s="120">
        <v>2</v>
      </c>
      <c r="C13" s="120">
        <v>3</v>
      </c>
      <c r="D13" s="120">
        <v>5</v>
      </c>
      <c r="E13" s="120">
        <v>5</v>
      </c>
      <c r="F13" s="358">
        <v>7</v>
      </c>
    </row>
    <row r="14" spans="1:6">
      <c r="A14" s="6"/>
      <c r="B14" s="123"/>
      <c r="C14" s="17"/>
      <c r="D14" s="359"/>
      <c r="E14" s="359"/>
      <c r="F14" s="332"/>
    </row>
    <row r="15" spans="1:6">
      <c r="A15" s="8">
        <v>1</v>
      </c>
      <c r="B15" s="121" t="s">
        <v>855</v>
      </c>
      <c r="C15" s="21" t="s">
        <v>222</v>
      </c>
      <c r="D15" s="360">
        <v>1106.5999999999999</v>
      </c>
      <c r="E15" s="360">
        <v>221.32</v>
      </c>
      <c r="F15" s="486">
        <f>D15+E15</f>
        <v>1327.9199999999998</v>
      </c>
    </row>
    <row r="16" spans="1:6">
      <c r="A16" s="8"/>
      <c r="B16" s="121" t="s">
        <v>856</v>
      </c>
      <c r="C16" s="21"/>
      <c r="D16" s="361"/>
      <c r="E16" s="361"/>
      <c r="F16" s="355"/>
    </row>
    <row r="17" spans="1:6" ht="13.8" thickBot="1">
      <c r="A17" s="279"/>
      <c r="B17" s="362"/>
      <c r="C17" s="136"/>
      <c r="D17" s="363"/>
      <c r="E17" s="363"/>
      <c r="F17" s="364"/>
    </row>
    <row r="18" spans="1:6" ht="0.75" customHeight="1">
      <c r="A18" s="8"/>
      <c r="B18" s="305"/>
      <c r="C18" s="21"/>
      <c r="D18" s="361"/>
      <c r="E18" s="361"/>
      <c r="F18" s="22"/>
    </row>
    <row r="19" spans="1:6" hidden="1">
      <c r="A19" s="8"/>
      <c r="B19" s="306"/>
      <c r="C19" s="21"/>
      <c r="D19" s="9"/>
      <c r="E19" s="9"/>
      <c r="F19" s="22"/>
    </row>
    <row r="20" spans="1:6" ht="13.8" hidden="1" thickBot="1">
      <c r="A20" s="279"/>
      <c r="B20" s="307"/>
      <c r="C20" s="136"/>
      <c r="D20" s="365"/>
      <c r="E20" s="365"/>
      <c r="F20" s="364"/>
    </row>
    <row r="21" spans="1:6" hidden="1">
      <c r="A21" s="116"/>
      <c r="B21" s="212"/>
      <c r="C21" s="9"/>
      <c r="D21" s="9"/>
      <c r="E21" s="9"/>
      <c r="F21" s="9"/>
    </row>
    <row r="22" spans="1:6" hidden="1">
      <c r="A22" s="116"/>
      <c r="B22" s="212"/>
      <c r="C22" s="9"/>
      <c r="D22" s="9"/>
      <c r="E22" s="9"/>
      <c r="F22" s="286"/>
    </row>
    <row r="23" spans="1:6" hidden="1">
      <c r="A23" s="116"/>
      <c r="B23" s="212"/>
      <c r="C23" s="9"/>
      <c r="D23" s="9"/>
      <c r="E23" s="9"/>
      <c r="F23" s="9"/>
    </row>
    <row r="24" spans="1:6" hidden="1">
      <c r="A24" s="116"/>
      <c r="B24" s="212"/>
      <c r="C24" s="9"/>
      <c r="D24" s="9"/>
      <c r="E24" s="9"/>
      <c r="F24" s="286"/>
    </row>
    <row r="25" spans="1:6" hidden="1">
      <c r="A25" s="116"/>
      <c r="B25" s="212"/>
      <c r="C25" s="9"/>
      <c r="D25" s="9"/>
      <c r="E25" s="9"/>
      <c r="F25" s="9"/>
    </row>
    <row r="26" spans="1:6" hidden="1">
      <c r="A26" s="116"/>
      <c r="B26" s="212"/>
      <c r="C26" s="9"/>
      <c r="D26" s="9"/>
      <c r="E26" s="9"/>
      <c r="F26" s="286"/>
    </row>
    <row r="27" spans="1:6" hidden="1">
      <c r="A27" s="116"/>
      <c r="B27" s="212"/>
      <c r="C27" s="286"/>
      <c r="D27" s="9"/>
      <c r="E27" s="9"/>
      <c r="F27" s="286"/>
    </row>
    <row r="28" spans="1:6" hidden="1">
      <c r="A28" s="116"/>
      <c r="B28" s="212"/>
      <c r="C28" s="9"/>
      <c r="D28" s="9"/>
      <c r="E28" s="9"/>
      <c r="F28" s="9"/>
    </row>
    <row r="29" spans="1:6" hidden="1">
      <c r="A29" s="116"/>
      <c r="B29" s="212"/>
      <c r="C29" s="9"/>
      <c r="D29" s="9"/>
      <c r="E29" s="9"/>
      <c r="F29" s="286"/>
    </row>
    <row r="30" spans="1:6" ht="13.8" hidden="1" thickBot="1">
      <c r="A30" s="287"/>
      <c r="B30" s="214"/>
      <c r="C30" s="288"/>
      <c r="D30" s="288"/>
      <c r="E30" s="288"/>
      <c r="F30" s="287"/>
    </row>
    <row r="31" spans="1:6">
      <c r="A31" s="30"/>
      <c r="B31" s="30"/>
      <c r="C31" s="20"/>
      <c r="D31" s="20"/>
      <c r="E31" s="20"/>
    </row>
    <row r="32" spans="1:6">
      <c r="A32" s="38"/>
    </row>
    <row r="36" spans="1:2">
      <c r="A36" s="39"/>
    </row>
    <row r="37" spans="1:2">
      <c r="A37" s="39"/>
      <c r="B37" s="38"/>
    </row>
  </sheetData>
  <mergeCells count="2">
    <mergeCell ref="B7:E7"/>
    <mergeCell ref="C8:F8"/>
  </mergeCells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J19" sqref="J19"/>
    </sheetView>
  </sheetViews>
  <sheetFormatPr defaultColWidth="9.109375" defaultRowHeight="13.8"/>
  <cols>
    <col min="1" max="2" width="9.109375" style="141"/>
    <col min="3" max="3" width="5.44140625" style="141" customWidth="1"/>
    <col min="4" max="4" width="18.5546875" style="141" customWidth="1"/>
    <col min="5" max="5" width="22.44140625" style="141" customWidth="1"/>
    <col min="6" max="6" width="9.6640625" style="141" customWidth="1"/>
    <col min="7" max="16384" width="9.109375" style="141"/>
  </cols>
  <sheetData>
    <row r="1" spans="1:10">
      <c r="G1" s="627"/>
      <c r="H1" s="627"/>
      <c r="I1" s="627"/>
      <c r="J1" s="627"/>
    </row>
    <row r="2" spans="1:10">
      <c r="G2" s="251"/>
      <c r="H2" s="251"/>
      <c r="I2" s="251"/>
      <c r="J2" s="462"/>
    </row>
    <row r="5" spans="1:10">
      <c r="B5" s="618" t="s">
        <v>468</v>
      </c>
      <c r="C5" s="618"/>
      <c r="D5" s="618"/>
      <c r="E5" s="618"/>
      <c r="F5" s="618"/>
    </row>
    <row r="6" spans="1:10" ht="34.200000000000003" customHeight="1">
      <c r="A6" s="638" t="s">
        <v>993</v>
      </c>
      <c r="B6" s="638"/>
      <c r="C6" s="638"/>
      <c r="D6" s="638"/>
      <c r="E6" s="638"/>
      <c r="F6" s="638"/>
    </row>
    <row r="7" spans="1:10">
      <c r="C7" s="460"/>
      <c r="D7" s="142"/>
      <c r="E7" s="142"/>
      <c r="F7" s="142"/>
    </row>
    <row r="8" spans="1:10">
      <c r="C8" s="460"/>
      <c r="D8" s="142"/>
      <c r="E8" s="142"/>
      <c r="F8" s="142"/>
    </row>
    <row r="9" spans="1:10">
      <c r="C9" s="253"/>
      <c r="D9" s="631" t="s">
        <v>988</v>
      </c>
      <c r="E9" s="631"/>
      <c r="F9" s="631"/>
      <c r="G9" s="631"/>
    </row>
    <row r="10" spans="1:10" s="262" customFormat="1">
      <c r="C10" s="260" t="s">
        <v>6</v>
      </c>
      <c r="D10" s="495"/>
      <c r="E10" s="495"/>
      <c r="F10" s="496"/>
      <c r="G10" s="261"/>
    </row>
    <row r="11" spans="1:10" s="262" customFormat="1">
      <c r="C11" s="260" t="s">
        <v>1021</v>
      </c>
      <c r="D11" s="260" t="s">
        <v>857</v>
      </c>
      <c r="E11" s="260" t="s">
        <v>7</v>
      </c>
      <c r="F11" s="366" t="s">
        <v>473</v>
      </c>
      <c r="G11" s="261"/>
    </row>
    <row r="12" spans="1:10" s="262" customFormat="1">
      <c r="C12" s="367"/>
      <c r="D12" s="367"/>
      <c r="E12" s="367"/>
      <c r="F12" s="368" t="s">
        <v>9</v>
      </c>
      <c r="G12" s="261"/>
    </row>
    <row r="13" spans="1:10" s="262" customFormat="1">
      <c r="C13" s="259"/>
      <c r="D13" s="492"/>
      <c r="E13" s="495"/>
      <c r="F13" s="260"/>
      <c r="G13" s="261"/>
    </row>
    <row r="14" spans="1:10" s="262" customFormat="1">
      <c r="C14" s="260" t="s">
        <v>454</v>
      </c>
      <c r="D14" s="494" t="s">
        <v>583</v>
      </c>
      <c r="E14" s="259"/>
      <c r="F14" s="575">
        <v>22.47</v>
      </c>
      <c r="G14" s="261"/>
    </row>
    <row r="15" spans="1:10" s="262" customFormat="1">
      <c r="C15" s="260"/>
      <c r="D15" s="493" t="s">
        <v>982</v>
      </c>
      <c r="E15" s="493" t="s">
        <v>992</v>
      </c>
      <c r="F15" s="576"/>
      <c r="G15" s="261"/>
    </row>
    <row r="16" spans="1:10" s="262" customFormat="1">
      <c r="C16" s="260"/>
      <c r="D16" s="492"/>
      <c r="E16" s="259" t="s">
        <v>991</v>
      </c>
      <c r="F16" s="577"/>
      <c r="G16" s="261"/>
    </row>
    <row r="17" spans="3:7">
      <c r="C17" s="256"/>
      <c r="E17" s="236"/>
      <c r="F17" s="578"/>
      <c r="G17" s="254"/>
    </row>
    <row r="18" spans="3:7" ht="22.8">
      <c r="C18" s="256" t="s">
        <v>455</v>
      </c>
      <c r="D18" s="491" t="s">
        <v>997</v>
      </c>
      <c r="E18" s="490" t="s">
        <v>990</v>
      </c>
      <c r="F18" s="579">
        <v>1106.5999999999999</v>
      </c>
      <c r="G18" s="254"/>
    </row>
    <row r="19" spans="3:7">
      <c r="C19" s="256"/>
      <c r="D19" s="491"/>
      <c r="E19" s="490"/>
      <c r="F19" s="579"/>
      <c r="G19" s="254"/>
    </row>
    <row r="20" spans="3:7" ht="34.200000000000003">
      <c r="C20" s="256" t="s">
        <v>456</v>
      </c>
      <c r="D20" s="491" t="s">
        <v>1020</v>
      </c>
      <c r="E20" s="490"/>
      <c r="F20" s="579">
        <v>380.35</v>
      </c>
      <c r="G20" s="254"/>
    </row>
    <row r="21" spans="3:7">
      <c r="C21" s="256"/>
      <c r="D21" s="491"/>
      <c r="E21" s="490"/>
      <c r="F21" s="579"/>
      <c r="G21" s="254"/>
    </row>
    <row r="22" spans="3:7" ht="22.8">
      <c r="C22" s="256" t="s">
        <v>578</v>
      </c>
      <c r="D22" s="491" t="s">
        <v>994</v>
      </c>
      <c r="E22" s="490"/>
      <c r="F22" s="579">
        <v>0.97</v>
      </c>
      <c r="G22" s="254"/>
    </row>
    <row r="23" spans="3:7">
      <c r="C23" s="256"/>
      <c r="D23" s="488"/>
      <c r="E23" s="257"/>
      <c r="F23" s="578"/>
      <c r="G23" s="254"/>
    </row>
    <row r="24" spans="3:7">
      <c r="C24" s="256" t="s">
        <v>807</v>
      </c>
      <c r="D24" s="488" t="s">
        <v>989</v>
      </c>
      <c r="E24" s="257"/>
      <c r="F24" s="578">
        <v>43.71</v>
      </c>
      <c r="G24" s="254"/>
    </row>
    <row r="25" spans="3:7">
      <c r="C25" s="257"/>
      <c r="D25" s="488"/>
      <c r="E25" s="257"/>
      <c r="F25" s="578"/>
      <c r="G25" s="254"/>
    </row>
    <row r="26" spans="3:7">
      <c r="C26" s="257"/>
      <c r="D26" s="488"/>
      <c r="E26" s="257"/>
      <c r="F26" s="578"/>
      <c r="G26" s="254"/>
    </row>
    <row r="27" spans="3:7">
      <c r="C27" s="257"/>
      <c r="D27" s="488"/>
      <c r="E27" s="256" t="s">
        <v>485</v>
      </c>
      <c r="F27" s="579">
        <v>1554.1</v>
      </c>
      <c r="G27" s="254"/>
    </row>
    <row r="28" spans="3:7">
      <c r="C28" s="257"/>
      <c r="D28" s="488"/>
      <c r="E28" s="257"/>
      <c r="F28" s="578"/>
      <c r="G28" s="254"/>
    </row>
    <row r="29" spans="3:7">
      <c r="C29" s="257"/>
      <c r="D29" s="488"/>
      <c r="E29" s="489" t="s">
        <v>14</v>
      </c>
      <c r="F29" s="578">
        <v>310.82</v>
      </c>
      <c r="G29" s="254"/>
    </row>
    <row r="30" spans="3:7">
      <c r="C30" s="257"/>
      <c r="D30" s="488"/>
      <c r="E30" s="257"/>
      <c r="F30" s="578"/>
      <c r="G30" s="254"/>
    </row>
    <row r="31" spans="3:7">
      <c r="C31" s="257"/>
      <c r="D31" s="488"/>
      <c r="E31" s="256" t="s">
        <v>486</v>
      </c>
      <c r="F31" s="579">
        <v>1864.92</v>
      </c>
      <c r="G31" s="254"/>
    </row>
    <row r="32" spans="3:7">
      <c r="C32" s="258"/>
      <c r="D32" s="487"/>
      <c r="E32" s="258"/>
      <c r="F32" s="580"/>
      <c r="G32" s="254"/>
    </row>
    <row r="33" spans="3:7">
      <c r="C33" s="254"/>
      <c r="D33" s="254"/>
      <c r="E33" s="254"/>
      <c r="F33" s="254"/>
      <c r="G33" s="254"/>
    </row>
    <row r="34" spans="3:7">
      <c r="C34" s="254"/>
      <c r="D34" s="254"/>
      <c r="E34" s="254"/>
      <c r="F34" s="254"/>
      <c r="G34" s="254"/>
    </row>
    <row r="36" spans="3:7">
      <c r="D36" s="168"/>
      <c r="E36" s="168"/>
    </row>
    <row r="37" spans="3:7">
      <c r="D37" s="168"/>
      <c r="E37" s="168"/>
    </row>
    <row r="38" spans="3:7">
      <c r="D38" s="168"/>
      <c r="E38" s="168"/>
    </row>
    <row r="39" spans="3:7">
      <c r="D39" s="168"/>
      <c r="E39" s="168"/>
    </row>
    <row r="40" spans="3:7">
      <c r="D40" s="168"/>
      <c r="E40" s="168"/>
    </row>
    <row r="41" spans="3:7">
      <c r="D41" s="168"/>
      <c r="E41" s="168"/>
    </row>
    <row r="42" spans="3:7">
      <c r="D42" s="168"/>
      <c r="E42" s="168"/>
    </row>
  </sheetData>
  <mergeCells count="4">
    <mergeCell ref="G1:J1"/>
    <mergeCell ref="A6:F6"/>
    <mergeCell ref="B5:F5"/>
    <mergeCell ref="D9:G9"/>
  </mergeCells>
  <pageMargins left="0.59055118110236227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85"/>
  <sheetViews>
    <sheetView topLeftCell="A7" zoomScale="120" workbookViewId="0">
      <selection activeCell="E28" sqref="E28"/>
    </sheetView>
  </sheetViews>
  <sheetFormatPr defaultColWidth="9.109375" defaultRowHeight="13.2"/>
  <cols>
    <col min="1" max="1" width="5.44140625" style="29" customWidth="1"/>
    <col min="2" max="2" width="37.33203125" style="29" customWidth="1"/>
    <col min="3" max="3" width="7.6640625" style="29" customWidth="1"/>
    <col min="4" max="4" width="11.33203125" style="370" customWidth="1"/>
    <col min="5" max="5" width="11.109375" style="429" customWidth="1"/>
    <col min="6" max="6" width="9.5546875" style="429" bestFit="1" customWidth="1"/>
    <col min="7" max="7" width="10.21875" style="29" customWidth="1"/>
    <col min="8" max="16384" width="9.109375" style="29"/>
  </cols>
  <sheetData>
    <row r="1" spans="1:8">
      <c r="C1" s="369"/>
    </row>
    <row r="2" spans="1:8">
      <c r="A2" s="371" t="s">
        <v>858</v>
      </c>
      <c r="B2" s="372"/>
      <c r="C2" s="372"/>
    </row>
    <row r="3" spans="1:8">
      <c r="A3" s="371" t="s">
        <v>859</v>
      </c>
      <c r="B3" s="372"/>
      <c r="C3" s="371"/>
    </row>
    <row r="4" spans="1:8">
      <c r="A4" s="372" t="s">
        <v>2</v>
      </c>
      <c r="B4" s="371"/>
      <c r="C4" s="372"/>
    </row>
    <row r="5" spans="1:8">
      <c r="A5" s="372"/>
      <c r="B5" s="371"/>
      <c r="C5" s="372"/>
    </row>
    <row r="6" spans="1:8" ht="13.8" thickBot="1">
      <c r="C6" s="373"/>
      <c r="D6" s="432" t="s">
        <v>937</v>
      </c>
    </row>
    <row r="7" spans="1:8">
      <c r="A7" s="374" t="s">
        <v>6</v>
      </c>
      <c r="B7" s="374" t="s">
        <v>39</v>
      </c>
      <c r="C7" s="374" t="s">
        <v>40</v>
      </c>
      <c r="D7" s="375"/>
      <c r="E7" s="433" t="s">
        <v>14</v>
      </c>
      <c r="F7" s="430" t="s">
        <v>4</v>
      </c>
    </row>
    <row r="8" spans="1:8">
      <c r="A8" s="376" t="s">
        <v>41</v>
      </c>
      <c r="B8" s="376" t="s">
        <v>42</v>
      </c>
      <c r="C8" s="376" t="s">
        <v>13</v>
      </c>
      <c r="D8" s="377" t="s">
        <v>259</v>
      </c>
      <c r="E8" s="385" t="s">
        <v>571</v>
      </c>
      <c r="F8" s="381" t="s">
        <v>43</v>
      </c>
    </row>
    <row r="9" spans="1:8">
      <c r="A9" s="376"/>
      <c r="B9" s="376"/>
      <c r="C9" s="376"/>
      <c r="D9" s="377" t="s">
        <v>461</v>
      </c>
      <c r="E9" s="385" t="s">
        <v>9</v>
      </c>
      <c r="F9" s="431" t="s">
        <v>860</v>
      </c>
    </row>
    <row r="10" spans="1:8" ht="13.8" thickBot="1">
      <c r="A10" s="379"/>
      <c r="B10" s="379"/>
      <c r="C10" s="379"/>
      <c r="D10" s="380" t="s">
        <v>9</v>
      </c>
      <c r="E10" s="398"/>
      <c r="F10" s="397" t="s">
        <v>9</v>
      </c>
    </row>
    <row r="11" spans="1:8">
      <c r="A11" s="67">
        <v>1</v>
      </c>
      <c r="B11" s="68" t="s">
        <v>861</v>
      </c>
      <c r="C11" s="67"/>
      <c r="D11" s="377"/>
      <c r="E11" s="385"/>
      <c r="F11" s="430"/>
    </row>
    <row r="12" spans="1:8">
      <c r="A12" s="67"/>
      <c r="B12" s="68" t="s">
        <v>862</v>
      </c>
      <c r="C12" s="67"/>
      <c r="D12" s="381"/>
      <c r="E12" s="385"/>
      <c r="F12" s="381"/>
    </row>
    <row r="13" spans="1:8">
      <c r="A13" s="67"/>
      <c r="B13" s="68" t="s">
        <v>863</v>
      </c>
      <c r="C13" s="67"/>
      <c r="D13" s="381"/>
      <c r="E13" s="385"/>
      <c r="F13" s="381"/>
    </row>
    <row r="14" spans="1:8">
      <c r="A14" s="67"/>
      <c r="B14" s="68" t="s">
        <v>864</v>
      </c>
      <c r="C14" s="67"/>
      <c r="D14" s="381"/>
      <c r="E14" s="385"/>
      <c r="F14" s="381"/>
    </row>
    <row r="15" spans="1:8">
      <c r="A15" s="382"/>
      <c r="B15" s="383" t="s">
        <v>865</v>
      </c>
      <c r="C15" s="384" t="s">
        <v>47</v>
      </c>
      <c r="D15" s="381">
        <v>1921.21</v>
      </c>
      <c r="E15" s="385">
        <v>384.24</v>
      </c>
      <c r="F15" s="381">
        <v>2305.4499999999998</v>
      </c>
      <c r="G15" s="386"/>
      <c r="H15" s="386"/>
    </row>
    <row r="16" spans="1:8">
      <c r="A16" s="382"/>
      <c r="B16" s="387" t="s">
        <v>49</v>
      </c>
      <c r="C16" s="384" t="s">
        <v>47</v>
      </c>
      <c r="D16" s="381">
        <v>2121.14</v>
      </c>
      <c r="E16" s="385">
        <v>424.23</v>
      </c>
      <c r="F16" s="381">
        <v>2545.37</v>
      </c>
      <c r="G16" s="386"/>
      <c r="H16" s="386"/>
    </row>
    <row r="17" spans="1:8">
      <c r="A17" s="382"/>
      <c r="B17" s="387" t="s">
        <v>50</v>
      </c>
      <c r="C17" s="384" t="s">
        <v>47</v>
      </c>
      <c r="D17" s="381">
        <v>2347.17</v>
      </c>
      <c r="E17" s="385">
        <v>469.43</v>
      </c>
      <c r="F17" s="381">
        <v>2816.6</v>
      </c>
      <c r="G17" s="386"/>
      <c r="H17" s="386"/>
    </row>
    <row r="18" spans="1:8">
      <c r="A18" s="67">
        <v>2</v>
      </c>
      <c r="B18" s="65" t="s">
        <v>96</v>
      </c>
      <c r="C18" s="27"/>
      <c r="D18" s="128"/>
      <c r="E18" s="388"/>
      <c r="F18" s="381"/>
      <c r="G18" s="386"/>
      <c r="H18" s="386"/>
    </row>
    <row r="19" spans="1:8">
      <c r="A19" s="67"/>
      <c r="B19" s="65" t="s">
        <v>97</v>
      </c>
      <c r="C19" s="27" t="s">
        <v>98</v>
      </c>
      <c r="D19" s="381">
        <v>364.86</v>
      </c>
      <c r="E19" s="388">
        <v>72.97</v>
      </c>
      <c r="F19" s="381">
        <v>437.83</v>
      </c>
      <c r="G19" s="386"/>
      <c r="H19" s="386"/>
    </row>
    <row r="20" spans="1:8">
      <c r="A20" s="67"/>
      <c r="B20" s="65" t="s">
        <v>99</v>
      </c>
      <c r="C20" s="27" t="s">
        <v>100</v>
      </c>
      <c r="D20" s="128"/>
      <c r="E20" s="388"/>
      <c r="F20" s="381"/>
      <c r="G20" s="386"/>
      <c r="H20" s="386"/>
    </row>
    <row r="21" spans="1:8">
      <c r="A21" s="67"/>
      <c r="B21" s="65"/>
      <c r="C21" s="27" t="s">
        <v>101</v>
      </c>
      <c r="D21" s="128">
        <v>145.97</v>
      </c>
      <c r="E21" s="388">
        <v>29.19</v>
      </c>
      <c r="F21" s="381">
        <v>175.16</v>
      </c>
      <c r="G21" s="386"/>
      <c r="H21" s="386"/>
    </row>
    <row r="22" spans="1:8">
      <c r="A22" s="67"/>
      <c r="B22" s="65"/>
      <c r="C22" s="27" t="s">
        <v>98</v>
      </c>
      <c r="D22" s="381"/>
      <c r="E22" s="388"/>
      <c r="F22" s="381"/>
      <c r="G22" s="386"/>
      <c r="H22" s="386"/>
    </row>
    <row r="23" spans="1:8">
      <c r="A23" s="67">
        <v>3</v>
      </c>
      <c r="B23" s="68" t="s">
        <v>866</v>
      </c>
      <c r="C23" s="69" t="s">
        <v>98</v>
      </c>
      <c r="D23" s="381">
        <v>14322.64</v>
      </c>
      <c r="E23" s="385">
        <v>2864.53</v>
      </c>
      <c r="F23" s="381">
        <v>17187.169999999998</v>
      </c>
      <c r="G23" s="386"/>
      <c r="H23" s="386"/>
    </row>
    <row r="24" spans="1:8">
      <c r="A24" s="67">
        <v>4</v>
      </c>
      <c r="B24" s="68" t="s">
        <v>102</v>
      </c>
      <c r="C24" s="69"/>
      <c r="D24" s="381"/>
      <c r="E24" s="385"/>
      <c r="F24" s="381"/>
      <c r="G24" s="386"/>
      <c r="H24" s="386"/>
    </row>
    <row r="25" spans="1:8">
      <c r="A25" s="67"/>
      <c r="B25" s="68" t="s">
        <v>103</v>
      </c>
      <c r="C25" s="69"/>
      <c r="D25" s="381"/>
      <c r="E25" s="385"/>
      <c r="F25" s="381"/>
      <c r="G25" s="386"/>
      <c r="H25" s="386"/>
    </row>
    <row r="26" spans="1:8">
      <c r="A26" s="378"/>
      <c r="B26" s="32" t="s">
        <v>867</v>
      </c>
      <c r="C26" s="389" t="s">
        <v>98</v>
      </c>
      <c r="D26" s="381">
        <v>10979.7</v>
      </c>
      <c r="E26" s="385">
        <v>2195.94</v>
      </c>
      <c r="F26" s="381">
        <v>13175.64</v>
      </c>
      <c r="G26" s="386"/>
      <c r="H26" s="386"/>
    </row>
    <row r="27" spans="1:8">
      <c r="A27" s="378"/>
      <c r="B27" s="390" t="s">
        <v>109</v>
      </c>
      <c r="C27" s="389" t="s">
        <v>98</v>
      </c>
      <c r="D27" s="381">
        <v>13910.46</v>
      </c>
      <c r="E27" s="385">
        <v>2782.09</v>
      </c>
      <c r="F27" s="381">
        <v>16692.55</v>
      </c>
      <c r="G27" s="386"/>
      <c r="H27" s="386"/>
    </row>
    <row r="28" spans="1:8">
      <c r="A28" s="378">
        <v>5</v>
      </c>
      <c r="B28" s="131" t="s">
        <v>868</v>
      </c>
      <c r="C28" s="389"/>
      <c r="D28" s="381"/>
      <c r="E28" s="385"/>
      <c r="F28" s="381"/>
      <c r="G28" s="386"/>
      <c r="H28" s="386"/>
    </row>
    <row r="29" spans="1:8">
      <c r="A29" s="378"/>
      <c r="B29" s="131" t="s">
        <v>869</v>
      </c>
      <c r="C29" s="389"/>
      <c r="D29" s="381"/>
      <c r="E29" s="385"/>
      <c r="F29" s="381"/>
      <c r="G29" s="386"/>
      <c r="H29" s="386"/>
    </row>
    <row r="30" spans="1:8">
      <c r="A30" s="378"/>
      <c r="B30" s="390" t="s">
        <v>61</v>
      </c>
      <c r="C30" s="389" t="s">
        <v>210</v>
      </c>
      <c r="D30" s="381">
        <v>92362.02</v>
      </c>
      <c r="E30" s="385">
        <v>18472.400000000001</v>
      </c>
      <c r="F30" s="381">
        <v>110834.42</v>
      </c>
      <c r="G30" s="386"/>
      <c r="H30" s="386"/>
    </row>
    <row r="31" spans="1:8">
      <c r="A31" s="378"/>
      <c r="B31" s="390" t="s">
        <v>870</v>
      </c>
      <c r="C31" s="389" t="s">
        <v>210</v>
      </c>
      <c r="D31" s="381">
        <v>94849</v>
      </c>
      <c r="E31" s="385">
        <v>18969.8</v>
      </c>
      <c r="F31" s="381">
        <v>113818.8</v>
      </c>
      <c r="G31" s="386"/>
      <c r="H31" s="386"/>
    </row>
    <row r="32" spans="1:8">
      <c r="A32" s="378"/>
      <c r="B32" s="32" t="s">
        <v>190</v>
      </c>
      <c r="C32" s="389" t="s">
        <v>210</v>
      </c>
      <c r="D32" s="381">
        <v>97901.37</v>
      </c>
      <c r="E32" s="385">
        <v>19580.27</v>
      </c>
      <c r="F32" s="381">
        <v>117481.64</v>
      </c>
      <c r="G32" s="386"/>
      <c r="H32" s="386"/>
    </row>
    <row r="33" spans="1:8">
      <c r="A33" s="382">
        <v>6</v>
      </c>
      <c r="B33" s="391" t="s">
        <v>871</v>
      </c>
      <c r="C33" s="69"/>
      <c r="D33" s="381"/>
      <c r="E33" s="385"/>
      <c r="F33" s="381"/>
      <c r="G33" s="386"/>
      <c r="H33" s="386"/>
    </row>
    <row r="34" spans="1:8">
      <c r="A34" s="382"/>
      <c r="B34" s="391" t="s">
        <v>162</v>
      </c>
      <c r="C34" s="69"/>
      <c r="D34" s="381"/>
      <c r="E34" s="385"/>
      <c r="F34" s="381"/>
      <c r="G34" s="386"/>
      <c r="H34" s="386"/>
    </row>
    <row r="35" spans="1:8">
      <c r="A35" s="382"/>
      <c r="B35" s="391" t="s">
        <v>872</v>
      </c>
      <c r="C35" s="69"/>
      <c r="D35" s="381"/>
      <c r="E35" s="385"/>
      <c r="F35" s="381"/>
      <c r="G35" s="386"/>
      <c r="H35" s="386"/>
    </row>
    <row r="36" spans="1:8">
      <c r="A36" s="382"/>
      <c r="B36" s="387" t="s">
        <v>164</v>
      </c>
      <c r="C36" s="69" t="s">
        <v>147</v>
      </c>
      <c r="D36" s="381">
        <v>539.96</v>
      </c>
      <c r="E36" s="385">
        <v>107.99</v>
      </c>
      <c r="F36" s="381">
        <v>647.95000000000005</v>
      </c>
      <c r="G36" s="386"/>
      <c r="H36" s="386"/>
    </row>
    <row r="37" spans="1:8">
      <c r="A37" s="382"/>
      <c r="B37" s="387" t="s">
        <v>50</v>
      </c>
      <c r="C37" s="69" t="s">
        <v>147</v>
      </c>
      <c r="D37" s="381">
        <v>939.32</v>
      </c>
      <c r="E37" s="385">
        <v>187.86</v>
      </c>
      <c r="F37" s="381">
        <v>1127.18</v>
      </c>
      <c r="G37" s="386"/>
      <c r="H37" s="386"/>
    </row>
    <row r="38" spans="1:8">
      <c r="A38" s="382">
        <v>7</v>
      </c>
      <c r="B38" s="383" t="s">
        <v>873</v>
      </c>
      <c r="C38" s="69"/>
      <c r="D38" s="381"/>
      <c r="E38" s="385"/>
      <c r="F38" s="381"/>
      <c r="G38" s="386"/>
      <c r="H38" s="386"/>
    </row>
    <row r="39" spans="1:8">
      <c r="A39" s="378"/>
      <c r="B39" s="392" t="s">
        <v>587</v>
      </c>
      <c r="C39" s="69" t="s">
        <v>147</v>
      </c>
      <c r="D39" s="381">
        <v>734.39</v>
      </c>
      <c r="E39" s="385">
        <v>146.88</v>
      </c>
      <c r="F39" s="381">
        <v>881.27</v>
      </c>
      <c r="G39" s="386"/>
      <c r="H39" s="386"/>
    </row>
    <row r="40" spans="1:8">
      <c r="A40" s="378">
        <v>8</v>
      </c>
      <c r="B40" s="30" t="s">
        <v>246</v>
      </c>
      <c r="C40" s="27"/>
      <c r="D40" s="381"/>
      <c r="E40" s="385"/>
      <c r="F40" s="381"/>
      <c r="G40" s="386"/>
      <c r="H40" s="386"/>
    </row>
    <row r="41" spans="1:8">
      <c r="A41" s="378"/>
      <c r="B41" s="30" t="s">
        <v>247</v>
      </c>
      <c r="C41" s="27" t="s">
        <v>147</v>
      </c>
      <c r="D41" s="381">
        <v>113.64</v>
      </c>
      <c r="E41" s="385">
        <v>22.73</v>
      </c>
      <c r="F41" s="381">
        <v>136.37</v>
      </c>
      <c r="G41" s="386"/>
      <c r="H41" s="386"/>
    </row>
    <row r="42" spans="1:8">
      <c r="A42" s="382">
        <v>9</v>
      </c>
      <c r="B42" s="391" t="s">
        <v>874</v>
      </c>
      <c r="C42" s="69"/>
      <c r="D42" s="381"/>
      <c r="E42" s="385"/>
      <c r="F42" s="381"/>
      <c r="G42" s="386"/>
      <c r="H42" s="386"/>
    </row>
    <row r="43" spans="1:8">
      <c r="A43" s="382"/>
      <c r="B43" s="387" t="s">
        <v>875</v>
      </c>
      <c r="C43" s="69" t="s">
        <v>147</v>
      </c>
      <c r="D43" s="381">
        <v>4846.42</v>
      </c>
      <c r="E43" s="385">
        <v>969.28</v>
      </c>
      <c r="F43" s="381">
        <v>5815.7</v>
      </c>
      <c r="G43" s="386"/>
      <c r="H43" s="386"/>
    </row>
    <row r="44" spans="1:8">
      <c r="A44" s="382"/>
      <c r="B44" s="387" t="s">
        <v>876</v>
      </c>
      <c r="C44" s="69" t="s">
        <v>147</v>
      </c>
      <c r="D44" s="381">
        <v>7412.97</v>
      </c>
      <c r="E44" s="385">
        <v>1482.59</v>
      </c>
      <c r="F44" s="381">
        <v>8895.56</v>
      </c>
      <c r="G44" s="386"/>
      <c r="H44" s="386"/>
    </row>
    <row r="45" spans="1:8">
      <c r="A45" s="382"/>
      <c r="B45" s="387" t="s">
        <v>877</v>
      </c>
      <c r="C45" s="69" t="s">
        <v>147</v>
      </c>
      <c r="D45" s="381">
        <v>10160.33</v>
      </c>
      <c r="E45" s="385">
        <v>2032.07</v>
      </c>
      <c r="F45" s="381">
        <v>12192.4</v>
      </c>
      <c r="G45" s="386"/>
      <c r="H45" s="386"/>
    </row>
    <row r="46" spans="1:8">
      <c r="A46" s="382"/>
      <c r="B46" s="387" t="s">
        <v>878</v>
      </c>
      <c r="C46" s="69" t="s">
        <v>147</v>
      </c>
      <c r="D46" s="381">
        <v>12801.82</v>
      </c>
      <c r="E46" s="385">
        <v>2560.36</v>
      </c>
      <c r="F46" s="381">
        <v>15362.18</v>
      </c>
      <c r="G46" s="386"/>
      <c r="H46" s="386"/>
    </row>
    <row r="47" spans="1:8">
      <c r="A47" s="382">
        <v>10</v>
      </c>
      <c r="B47" s="391" t="s">
        <v>879</v>
      </c>
      <c r="C47" s="69"/>
      <c r="D47" s="381"/>
      <c r="E47" s="385"/>
      <c r="F47" s="381"/>
      <c r="G47" s="386"/>
      <c r="H47" s="386"/>
    </row>
    <row r="48" spans="1:8">
      <c r="A48" s="382"/>
      <c r="B48" s="391" t="s">
        <v>880</v>
      </c>
      <c r="C48" s="69" t="s">
        <v>147</v>
      </c>
      <c r="D48" s="381">
        <v>309.47000000000003</v>
      </c>
      <c r="E48" s="385">
        <v>61.89</v>
      </c>
      <c r="F48" s="381">
        <v>371.36</v>
      </c>
      <c r="G48" s="386"/>
      <c r="H48" s="386"/>
    </row>
    <row r="49" spans="1:8">
      <c r="A49" s="382"/>
      <c r="B49" s="391" t="s">
        <v>881</v>
      </c>
      <c r="C49" s="69" t="s">
        <v>147</v>
      </c>
      <c r="D49" s="381">
        <v>397.25</v>
      </c>
      <c r="E49" s="385">
        <v>79.45</v>
      </c>
      <c r="F49" s="381">
        <v>476.7</v>
      </c>
      <c r="G49" s="386"/>
      <c r="H49" s="386"/>
    </row>
    <row r="50" spans="1:8">
      <c r="A50" s="67">
        <v>11</v>
      </c>
      <c r="B50" s="71" t="s">
        <v>882</v>
      </c>
      <c r="C50" s="69"/>
      <c r="D50" s="381"/>
      <c r="E50" s="385"/>
      <c r="F50" s="381"/>
      <c r="G50" s="386"/>
      <c r="H50" s="386"/>
    </row>
    <row r="51" spans="1:8">
      <c r="A51" s="67"/>
      <c r="B51" s="71" t="s">
        <v>883</v>
      </c>
      <c r="C51" s="69" t="s">
        <v>147</v>
      </c>
      <c r="D51" s="381">
        <v>1374.37</v>
      </c>
      <c r="E51" s="385">
        <v>274.87</v>
      </c>
      <c r="F51" s="381">
        <v>1649.24</v>
      </c>
      <c r="G51" s="386"/>
      <c r="H51" s="386"/>
    </row>
    <row r="52" spans="1:8">
      <c r="A52" s="67"/>
      <c r="B52" s="71" t="s">
        <v>884</v>
      </c>
      <c r="C52" s="69" t="s">
        <v>147</v>
      </c>
      <c r="D52" s="381">
        <v>2219.79</v>
      </c>
      <c r="E52" s="385">
        <v>443.96</v>
      </c>
      <c r="F52" s="381">
        <v>2663.75</v>
      </c>
      <c r="G52" s="386"/>
      <c r="H52" s="386"/>
    </row>
    <row r="53" spans="1:8">
      <c r="A53" s="378">
        <v>12</v>
      </c>
      <c r="B53" s="393" t="s">
        <v>885</v>
      </c>
      <c r="C53" s="69"/>
      <c r="D53" s="381"/>
      <c r="E53" s="385"/>
      <c r="F53" s="381"/>
      <c r="G53" s="386"/>
      <c r="H53" s="386"/>
    </row>
    <row r="54" spans="1:8">
      <c r="A54" s="378"/>
      <c r="B54" s="30" t="s">
        <v>886</v>
      </c>
      <c r="C54" s="69" t="s">
        <v>171</v>
      </c>
      <c r="D54" s="381">
        <v>14612.93</v>
      </c>
      <c r="E54" s="385">
        <v>2922.59</v>
      </c>
      <c r="F54" s="381">
        <v>17535.52</v>
      </c>
      <c r="G54" s="386"/>
      <c r="H54" s="386"/>
    </row>
    <row r="55" spans="1:8">
      <c r="A55" s="378"/>
      <c r="B55" s="393" t="s">
        <v>887</v>
      </c>
      <c r="C55" s="69" t="s">
        <v>171</v>
      </c>
      <c r="D55" s="381">
        <v>94367.66</v>
      </c>
      <c r="E55" s="385">
        <v>18873.53</v>
      </c>
      <c r="F55" s="381">
        <v>113241.19</v>
      </c>
      <c r="G55" s="386"/>
      <c r="H55" s="386"/>
    </row>
    <row r="56" spans="1:8">
      <c r="A56" s="67">
        <v>13</v>
      </c>
      <c r="B56" s="71" t="s">
        <v>195</v>
      </c>
      <c r="C56" s="69"/>
      <c r="D56" s="381"/>
      <c r="E56" s="385"/>
      <c r="F56" s="381"/>
      <c r="G56" s="386"/>
      <c r="H56" s="386"/>
    </row>
    <row r="57" spans="1:8">
      <c r="A57" s="67"/>
      <c r="B57" s="71" t="s">
        <v>60</v>
      </c>
      <c r="C57" s="69" t="s">
        <v>196</v>
      </c>
      <c r="D57" s="381">
        <v>245.03</v>
      </c>
      <c r="E57" s="385">
        <v>49.01</v>
      </c>
      <c r="F57" s="381">
        <v>294.04000000000002</v>
      </c>
      <c r="G57" s="386"/>
      <c r="H57" s="386"/>
    </row>
    <row r="58" spans="1:8">
      <c r="A58" s="67"/>
      <c r="B58" s="72" t="s">
        <v>888</v>
      </c>
      <c r="C58" s="69" t="s">
        <v>196</v>
      </c>
      <c r="D58" s="381">
        <v>376.45</v>
      </c>
      <c r="E58" s="385">
        <v>75.290000000000006</v>
      </c>
      <c r="F58" s="381">
        <v>451.74</v>
      </c>
      <c r="G58" s="386"/>
      <c r="H58" s="386"/>
    </row>
    <row r="59" spans="1:8">
      <c r="A59" s="67">
        <v>14</v>
      </c>
      <c r="B59" s="71" t="s">
        <v>889</v>
      </c>
      <c r="C59" s="69" t="s">
        <v>890</v>
      </c>
      <c r="D59" s="381">
        <v>30329.129999999997</v>
      </c>
      <c r="E59" s="385">
        <v>6065.83</v>
      </c>
      <c r="F59" s="381">
        <v>36394.959999999999</v>
      </c>
      <c r="G59" s="386"/>
      <c r="H59" s="386"/>
    </row>
    <row r="60" spans="1:8">
      <c r="A60" s="67">
        <v>15</v>
      </c>
      <c r="B60" s="71" t="s">
        <v>891</v>
      </c>
      <c r="C60" s="69"/>
      <c r="D60" s="381"/>
      <c r="E60" s="385"/>
      <c r="F60" s="381"/>
      <c r="G60" s="386"/>
      <c r="H60" s="386"/>
    </row>
    <row r="61" spans="1:8">
      <c r="A61" s="67"/>
      <c r="B61" s="71" t="s">
        <v>892</v>
      </c>
      <c r="C61" s="69" t="s">
        <v>147</v>
      </c>
      <c r="D61" s="381">
        <v>1586.69</v>
      </c>
      <c r="E61" s="385">
        <v>317.33999999999997</v>
      </c>
      <c r="F61" s="381">
        <v>1904.03</v>
      </c>
      <c r="G61" s="386"/>
      <c r="H61" s="386"/>
    </row>
    <row r="62" spans="1:8">
      <c r="A62" s="67"/>
      <c r="B62" s="71" t="s">
        <v>893</v>
      </c>
      <c r="C62" s="69" t="s">
        <v>147</v>
      </c>
      <c r="D62" s="381">
        <v>2818.99</v>
      </c>
      <c r="E62" s="385">
        <v>563.79999999999995</v>
      </c>
      <c r="F62" s="381">
        <v>3382.79</v>
      </c>
      <c r="G62" s="386"/>
      <c r="H62" s="386"/>
    </row>
    <row r="63" spans="1:8">
      <c r="A63" s="67">
        <v>16</v>
      </c>
      <c r="B63" s="68" t="s">
        <v>894</v>
      </c>
      <c r="C63" s="69" t="s">
        <v>147</v>
      </c>
      <c r="D63" s="381">
        <v>1117.8900000000001</v>
      </c>
      <c r="E63" s="385">
        <v>223.58</v>
      </c>
      <c r="F63" s="381">
        <v>1341.47</v>
      </c>
      <c r="G63" s="386"/>
      <c r="H63" s="386"/>
    </row>
    <row r="64" spans="1:8">
      <c r="A64" s="67">
        <v>17</v>
      </c>
      <c r="B64" s="71" t="s">
        <v>759</v>
      </c>
      <c r="C64" s="69"/>
      <c r="D64" s="381"/>
      <c r="E64" s="385"/>
      <c r="F64" s="381"/>
      <c r="G64" s="386"/>
      <c r="H64" s="386"/>
    </row>
    <row r="65" spans="1:8">
      <c r="A65" s="67"/>
      <c r="B65" s="71" t="s">
        <v>895</v>
      </c>
      <c r="C65" s="69" t="s">
        <v>896</v>
      </c>
      <c r="D65" s="381">
        <v>74641.63</v>
      </c>
      <c r="E65" s="385">
        <v>14928.33</v>
      </c>
      <c r="F65" s="381">
        <v>89569.96</v>
      </c>
      <c r="G65" s="386"/>
      <c r="H65" s="386"/>
    </row>
    <row r="66" spans="1:8">
      <c r="A66" s="67">
        <v>18</v>
      </c>
      <c r="B66" s="71" t="s">
        <v>773</v>
      </c>
      <c r="C66" s="69"/>
      <c r="D66" s="381"/>
      <c r="E66" s="385"/>
      <c r="F66" s="381"/>
      <c r="G66" s="386"/>
      <c r="H66" s="386"/>
    </row>
    <row r="67" spans="1:8">
      <c r="A67" s="67"/>
      <c r="B67" s="71" t="s">
        <v>774</v>
      </c>
      <c r="C67" s="69" t="s">
        <v>896</v>
      </c>
      <c r="D67" s="381">
        <v>21664.880000000001</v>
      </c>
      <c r="E67" s="385">
        <v>4332.9799999999996</v>
      </c>
      <c r="F67" s="381">
        <v>25997.86</v>
      </c>
      <c r="G67" s="386"/>
      <c r="H67" s="386"/>
    </row>
    <row r="68" spans="1:8">
      <c r="A68" s="67">
        <v>19</v>
      </c>
      <c r="B68" s="68" t="s">
        <v>897</v>
      </c>
      <c r="C68" s="69"/>
      <c r="D68" s="381"/>
      <c r="E68" s="385"/>
      <c r="F68" s="381"/>
      <c r="G68" s="386"/>
      <c r="H68" s="386"/>
    </row>
    <row r="69" spans="1:8">
      <c r="A69" s="67"/>
      <c r="B69" s="71" t="s">
        <v>898</v>
      </c>
      <c r="C69" s="69" t="s">
        <v>171</v>
      </c>
      <c r="D69" s="381">
        <v>22566.53</v>
      </c>
      <c r="E69" s="385">
        <v>4513.3100000000004</v>
      </c>
      <c r="F69" s="381">
        <v>27079.84</v>
      </c>
      <c r="G69" s="386"/>
      <c r="H69" s="386"/>
    </row>
    <row r="70" spans="1:8">
      <c r="A70" s="67">
        <v>20</v>
      </c>
      <c r="B70" s="71" t="s">
        <v>899</v>
      </c>
      <c r="C70" s="69" t="s">
        <v>171</v>
      </c>
      <c r="D70" s="381">
        <v>8322.7000000000007</v>
      </c>
      <c r="E70" s="385">
        <v>1664.54</v>
      </c>
      <c r="F70" s="381">
        <v>9987.24</v>
      </c>
      <c r="G70" s="386"/>
      <c r="H70" s="386"/>
    </row>
    <row r="71" spans="1:8">
      <c r="A71" s="67">
        <v>21</v>
      </c>
      <c r="B71" s="71" t="s">
        <v>900</v>
      </c>
      <c r="C71" s="69" t="s">
        <v>238</v>
      </c>
      <c r="D71" s="381">
        <v>1199.29</v>
      </c>
      <c r="E71" s="385">
        <v>239.86</v>
      </c>
      <c r="F71" s="381">
        <v>1439.15</v>
      </c>
      <c r="G71" s="386"/>
      <c r="H71" s="386"/>
    </row>
    <row r="72" spans="1:8">
      <c r="A72" s="67">
        <v>22</v>
      </c>
      <c r="B72" s="71" t="s">
        <v>901</v>
      </c>
      <c r="C72" s="69"/>
      <c r="D72" s="381"/>
      <c r="E72" s="385"/>
      <c r="F72" s="381"/>
      <c r="G72" s="386"/>
      <c r="H72" s="386"/>
    </row>
    <row r="73" spans="1:8">
      <c r="A73" s="67"/>
      <c r="B73" s="71" t="s">
        <v>902</v>
      </c>
      <c r="C73" s="69" t="s">
        <v>238</v>
      </c>
      <c r="D73" s="381">
        <v>895.6400000000001</v>
      </c>
      <c r="E73" s="385">
        <v>179.13</v>
      </c>
      <c r="F73" s="381">
        <v>1074.77</v>
      </c>
      <c r="G73" s="386"/>
      <c r="H73" s="386"/>
    </row>
    <row r="74" spans="1:8">
      <c r="A74" s="67">
        <v>23</v>
      </c>
      <c r="B74" s="71" t="s">
        <v>227</v>
      </c>
      <c r="C74" s="69"/>
      <c r="D74" s="381"/>
      <c r="E74" s="385"/>
      <c r="F74" s="381"/>
      <c r="G74" s="386"/>
      <c r="H74" s="386"/>
    </row>
    <row r="75" spans="1:8">
      <c r="A75" s="67"/>
      <c r="B75" s="71" t="s">
        <v>228</v>
      </c>
      <c r="C75" s="69" t="s">
        <v>145</v>
      </c>
      <c r="D75" s="381">
        <v>18072.419999999998</v>
      </c>
      <c r="E75" s="385">
        <v>3614.48</v>
      </c>
      <c r="F75" s="381">
        <v>21686.9</v>
      </c>
      <c r="G75" s="386"/>
      <c r="H75" s="386"/>
    </row>
    <row r="76" spans="1:8">
      <c r="A76" s="67"/>
      <c r="B76" s="71" t="s">
        <v>229</v>
      </c>
      <c r="C76" s="69" t="s">
        <v>145</v>
      </c>
      <c r="D76" s="381">
        <v>26594.68</v>
      </c>
      <c r="E76" s="385">
        <v>5318.94</v>
      </c>
      <c r="F76" s="381">
        <v>31913.62</v>
      </c>
      <c r="G76" s="386"/>
      <c r="H76" s="386"/>
    </row>
    <row r="77" spans="1:8">
      <c r="A77" s="67"/>
      <c r="B77" s="71" t="s">
        <v>230</v>
      </c>
      <c r="C77" s="69" t="s">
        <v>145</v>
      </c>
      <c r="D77" s="381">
        <v>34533.01</v>
      </c>
      <c r="E77" s="385">
        <v>6906.6</v>
      </c>
      <c r="F77" s="381">
        <v>41439.61</v>
      </c>
      <c r="G77" s="386"/>
      <c r="H77" s="386"/>
    </row>
    <row r="78" spans="1:8">
      <c r="A78" s="378"/>
      <c r="B78" s="72" t="s">
        <v>231</v>
      </c>
      <c r="C78" s="69" t="s">
        <v>145</v>
      </c>
      <c r="D78" s="381">
        <v>40639.78</v>
      </c>
      <c r="E78" s="385">
        <v>8127.96</v>
      </c>
      <c r="F78" s="381">
        <v>48767.74</v>
      </c>
      <c r="G78" s="386"/>
      <c r="H78" s="386"/>
    </row>
    <row r="79" spans="1:8">
      <c r="A79" s="378">
        <v>24</v>
      </c>
      <c r="B79" s="394" t="s">
        <v>903</v>
      </c>
      <c r="C79" s="69"/>
      <c r="D79" s="381"/>
      <c r="E79" s="385"/>
      <c r="F79" s="381"/>
      <c r="G79" s="386"/>
      <c r="H79" s="386"/>
    </row>
    <row r="80" spans="1:8">
      <c r="A80" s="378"/>
      <c r="B80" s="394" t="s">
        <v>904</v>
      </c>
      <c r="C80" s="69"/>
      <c r="D80" s="381"/>
      <c r="E80" s="385"/>
      <c r="F80" s="381"/>
      <c r="G80" s="386"/>
      <c r="H80" s="386"/>
    </row>
    <row r="81" spans="1:8">
      <c r="A81" s="378"/>
      <c r="B81" s="390" t="s">
        <v>61</v>
      </c>
      <c r="C81" s="389" t="s">
        <v>210</v>
      </c>
      <c r="D81" s="381">
        <v>113466.15</v>
      </c>
      <c r="E81" s="385">
        <v>22693.23</v>
      </c>
      <c r="F81" s="381">
        <v>136159.38</v>
      </c>
      <c r="G81" s="386"/>
      <c r="H81" s="386"/>
    </row>
    <row r="82" spans="1:8">
      <c r="A82" s="32"/>
      <c r="B82" s="390" t="s">
        <v>870</v>
      </c>
      <c r="C82" s="389" t="s">
        <v>210</v>
      </c>
      <c r="D82" s="381">
        <v>115991.86</v>
      </c>
      <c r="E82" s="385">
        <v>23198.37</v>
      </c>
      <c r="F82" s="381">
        <v>139190.23000000001</v>
      </c>
      <c r="G82" s="386"/>
      <c r="H82" s="386"/>
    </row>
    <row r="83" spans="1:8" ht="13.8" thickBot="1">
      <c r="A83" s="395"/>
      <c r="B83" s="34" t="s">
        <v>190</v>
      </c>
      <c r="C83" s="396" t="s">
        <v>210</v>
      </c>
      <c r="D83" s="397">
        <v>119089.41</v>
      </c>
      <c r="E83" s="398">
        <v>23817.88</v>
      </c>
      <c r="F83" s="397">
        <v>142907.29</v>
      </c>
      <c r="G83" s="386"/>
      <c r="H83" s="386"/>
    </row>
    <row r="84" spans="1:8">
      <c r="A84" s="399"/>
      <c r="B84" s="232"/>
      <c r="C84" s="400"/>
      <c r="D84" s="401"/>
      <c r="E84" s="434"/>
    </row>
    <row r="85" spans="1:8">
      <c r="A85" s="399"/>
      <c r="B85" s="232"/>
      <c r="C85" s="400"/>
      <c r="D85" s="401"/>
      <c r="E85" s="434"/>
    </row>
  </sheetData>
  <pageMargins left="0.78740157480314965" right="0.19685039370078741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J25" sqref="J25"/>
    </sheetView>
  </sheetViews>
  <sheetFormatPr defaultRowHeight="13.2"/>
  <cols>
    <col min="1" max="1" width="4.109375" customWidth="1"/>
    <col min="2" max="2" width="52.6640625" customWidth="1"/>
    <col min="3" max="3" width="7.5546875" customWidth="1"/>
    <col min="4" max="4" width="8.5546875" style="200" customWidth="1"/>
    <col min="5" max="5" width="10.109375" customWidth="1"/>
    <col min="6" max="6" width="14.33203125" customWidth="1"/>
    <col min="257" max="257" width="4.109375" customWidth="1"/>
    <col min="258" max="258" width="52.6640625" customWidth="1"/>
    <col min="259" max="259" width="7.5546875" customWidth="1"/>
    <col min="260" max="260" width="8.5546875" customWidth="1"/>
    <col min="261" max="261" width="10.109375" customWidth="1"/>
    <col min="262" max="262" width="14.33203125" customWidth="1"/>
    <col min="513" max="513" width="4.109375" customWidth="1"/>
    <col min="514" max="514" width="52.6640625" customWidth="1"/>
    <col min="515" max="515" width="7.5546875" customWidth="1"/>
    <col min="516" max="516" width="8.5546875" customWidth="1"/>
    <col min="517" max="517" width="10.109375" customWidth="1"/>
    <col min="518" max="518" width="14.33203125" customWidth="1"/>
    <col min="769" max="769" width="4.109375" customWidth="1"/>
    <col min="770" max="770" width="52.6640625" customWidth="1"/>
    <col min="771" max="771" width="7.5546875" customWidth="1"/>
    <col min="772" max="772" width="8.5546875" customWidth="1"/>
    <col min="773" max="773" width="10.109375" customWidth="1"/>
    <col min="774" max="774" width="14.33203125" customWidth="1"/>
    <col min="1025" max="1025" width="4.109375" customWidth="1"/>
    <col min="1026" max="1026" width="52.6640625" customWidth="1"/>
    <col min="1027" max="1027" width="7.5546875" customWidth="1"/>
    <col min="1028" max="1028" width="8.5546875" customWidth="1"/>
    <col min="1029" max="1029" width="10.109375" customWidth="1"/>
    <col min="1030" max="1030" width="14.33203125" customWidth="1"/>
    <col min="1281" max="1281" width="4.109375" customWidth="1"/>
    <col min="1282" max="1282" width="52.6640625" customWidth="1"/>
    <col min="1283" max="1283" width="7.5546875" customWidth="1"/>
    <col min="1284" max="1284" width="8.5546875" customWidth="1"/>
    <col min="1285" max="1285" width="10.109375" customWidth="1"/>
    <col min="1286" max="1286" width="14.33203125" customWidth="1"/>
    <col min="1537" max="1537" width="4.109375" customWidth="1"/>
    <col min="1538" max="1538" width="52.6640625" customWidth="1"/>
    <col min="1539" max="1539" width="7.5546875" customWidth="1"/>
    <col min="1540" max="1540" width="8.5546875" customWidth="1"/>
    <col min="1541" max="1541" width="10.109375" customWidth="1"/>
    <col min="1542" max="1542" width="14.33203125" customWidth="1"/>
    <col min="1793" max="1793" width="4.109375" customWidth="1"/>
    <col min="1794" max="1794" width="52.6640625" customWidth="1"/>
    <col min="1795" max="1795" width="7.5546875" customWidth="1"/>
    <col min="1796" max="1796" width="8.5546875" customWidth="1"/>
    <col min="1797" max="1797" width="10.109375" customWidth="1"/>
    <col min="1798" max="1798" width="14.33203125" customWidth="1"/>
    <col min="2049" max="2049" width="4.109375" customWidth="1"/>
    <col min="2050" max="2050" width="52.6640625" customWidth="1"/>
    <col min="2051" max="2051" width="7.5546875" customWidth="1"/>
    <col min="2052" max="2052" width="8.5546875" customWidth="1"/>
    <col min="2053" max="2053" width="10.109375" customWidth="1"/>
    <col min="2054" max="2054" width="14.33203125" customWidth="1"/>
    <col min="2305" max="2305" width="4.109375" customWidth="1"/>
    <col min="2306" max="2306" width="52.6640625" customWidth="1"/>
    <col min="2307" max="2307" width="7.5546875" customWidth="1"/>
    <col min="2308" max="2308" width="8.5546875" customWidth="1"/>
    <col min="2309" max="2309" width="10.109375" customWidth="1"/>
    <col min="2310" max="2310" width="14.33203125" customWidth="1"/>
    <col min="2561" max="2561" width="4.109375" customWidth="1"/>
    <col min="2562" max="2562" width="52.6640625" customWidth="1"/>
    <col min="2563" max="2563" width="7.5546875" customWidth="1"/>
    <col min="2564" max="2564" width="8.5546875" customWidth="1"/>
    <col min="2565" max="2565" width="10.109375" customWidth="1"/>
    <col min="2566" max="2566" width="14.33203125" customWidth="1"/>
    <col min="2817" max="2817" width="4.109375" customWidth="1"/>
    <col min="2818" max="2818" width="52.6640625" customWidth="1"/>
    <col min="2819" max="2819" width="7.5546875" customWidth="1"/>
    <col min="2820" max="2820" width="8.5546875" customWidth="1"/>
    <col min="2821" max="2821" width="10.109375" customWidth="1"/>
    <col min="2822" max="2822" width="14.33203125" customWidth="1"/>
    <col min="3073" max="3073" width="4.109375" customWidth="1"/>
    <col min="3074" max="3074" width="52.6640625" customWidth="1"/>
    <col min="3075" max="3075" width="7.5546875" customWidth="1"/>
    <col min="3076" max="3076" width="8.5546875" customWidth="1"/>
    <col min="3077" max="3077" width="10.109375" customWidth="1"/>
    <col min="3078" max="3078" width="14.33203125" customWidth="1"/>
    <col min="3329" max="3329" width="4.109375" customWidth="1"/>
    <col min="3330" max="3330" width="52.6640625" customWidth="1"/>
    <col min="3331" max="3331" width="7.5546875" customWidth="1"/>
    <col min="3332" max="3332" width="8.5546875" customWidth="1"/>
    <col min="3333" max="3333" width="10.109375" customWidth="1"/>
    <col min="3334" max="3334" width="14.33203125" customWidth="1"/>
    <col min="3585" max="3585" width="4.109375" customWidth="1"/>
    <col min="3586" max="3586" width="52.6640625" customWidth="1"/>
    <col min="3587" max="3587" width="7.5546875" customWidth="1"/>
    <col min="3588" max="3588" width="8.5546875" customWidth="1"/>
    <col min="3589" max="3589" width="10.109375" customWidth="1"/>
    <col min="3590" max="3590" width="14.33203125" customWidth="1"/>
    <col min="3841" max="3841" width="4.109375" customWidth="1"/>
    <col min="3842" max="3842" width="52.6640625" customWidth="1"/>
    <col min="3843" max="3843" width="7.5546875" customWidth="1"/>
    <col min="3844" max="3844" width="8.5546875" customWidth="1"/>
    <col min="3845" max="3845" width="10.109375" customWidth="1"/>
    <col min="3846" max="3846" width="14.33203125" customWidth="1"/>
    <col min="4097" max="4097" width="4.109375" customWidth="1"/>
    <col min="4098" max="4098" width="52.6640625" customWidth="1"/>
    <col min="4099" max="4099" width="7.5546875" customWidth="1"/>
    <col min="4100" max="4100" width="8.5546875" customWidth="1"/>
    <col min="4101" max="4101" width="10.109375" customWidth="1"/>
    <col min="4102" max="4102" width="14.33203125" customWidth="1"/>
    <col min="4353" max="4353" width="4.109375" customWidth="1"/>
    <col min="4354" max="4354" width="52.6640625" customWidth="1"/>
    <col min="4355" max="4355" width="7.5546875" customWidth="1"/>
    <col min="4356" max="4356" width="8.5546875" customWidth="1"/>
    <col min="4357" max="4357" width="10.109375" customWidth="1"/>
    <col min="4358" max="4358" width="14.33203125" customWidth="1"/>
    <col min="4609" max="4609" width="4.109375" customWidth="1"/>
    <col min="4610" max="4610" width="52.6640625" customWidth="1"/>
    <col min="4611" max="4611" width="7.5546875" customWidth="1"/>
    <col min="4612" max="4612" width="8.5546875" customWidth="1"/>
    <col min="4613" max="4613" width="10.109375" customWidth="1"/>
    <col min="4614" max="4614" width="14.33203125" customWidth="1"/>
    <col min="4865" max="4865" width="4.109375" customWidth="1"/>
    <col min="4866" max="4866" width="52.6640625" customWidth="1"/>
    <col min="4867" max="4867" width="7.5546875" customWidth="1"/>
    <col min="4868" max="4868" width="8.5546875" customWidth="1"/>
    <col min="4869" max="4869" width="10.109375" customWidth="1"/>
    <col min="4870" max="4870" width="14.33203125" customWidth="1"/>
    <col min="5121" max="5121" width="4.109375" customWidth="1"/>
    <col min="5122" max="5122" width="52.6640625" customWidth="1"/>
    <col min="5123" max="5123" width="7.5546875" customWidth="1"/>
    <col min="5124" max="5124" width="8.5546875" customWidth="1"/>
    <col min="5125" max="5125" width="10.109375" customWidth="1"/>
    <col min="5126" max="5126" width="14.33203125" customWidth="1"/>
    <col min="5377" max="5377" width="4.109375" customWidth="1"/>
    <col min="5378" max="5378" width="52.6640625" customWidth="1"/>
    <col min="5379" max="5379" width="7.5546875" customWidth="1"/>
    <col min="5380" max="5380" width="8.5546875" customWidth="1"/>
    <col min="5381" max="5381" width="10.109375" customWidth="1"/>
    <col min="5382" max="5382" width="14.33203125" customWidth="1"/>
    <col min="5633" max="5633" width="4.109375" customWidth="1"/>
    <col min="5634" max="5634" width="52.6640625" customWidth="1"/>
    <col min="5635" max="5635" width="7.5546875" customWidth="1"/>
    <col min="5636" max="5636" width="8.5546875" customWidth="1"/>
    <col min="5637" max="5637" width="10.109375" customWidth="1"/>
    <col min="5638" max="5638" width="14.33203125" customWidth="1"/>
    <col min="5889" max="5889" width="4.109375" customWidth="1"/>
    <col min="5890" max="5890" width="52.6640625" customWidth="1"/>
    <col min="5891" max="5891" width="7.5546875" customWidth="1"/>
    <col min="5892" max="5892" width="8.5546875" customWidth="1"/>
    <col min="5893" max="5893" width="10.109375" customWidth="1"/>
    <col min="5894" max="5894" width="14.33203125" customWidth="1"/>
    <col min="6145" max="6145" width="4.109375" customWidth="1"/>
    <col min="6146" max="6146" width="52.6640625" customWidth="1"/>
    <col min="6147" max="6147" width="7.5546875" customWidth="1"/>
    <col min="6148" max="6148" width="8.5546875" customWidth="1"/>
    <col min="6149" max="6149" width="10.109375" customWidth="1"/>
    <col min="6150" max="6150" width="14.33203125" customWidth="1"/>
    <col min="6401" max="6401" width="4.109375" customWidth="1"/>
    <col min="6402" max="6402" width="52.6640625" customWidth="1"/>
    <col min="6403" max="6403" width="7.5546875" customWidth="1"/>
    <col min="6404" max="6404" width="8.5546875" customWidth="1"/>
    <col min="6405" max="6405" width="10.109375" customWidth="1"/>
    <col min="6406" max="6406" width="14.33203125" customWidth="1"/>
    <col min="6657" max="6657" width="4.109375" customWidth="1"/>
    <col min="6658" max="6658" width="52.6640625" customWidth="1"/>
    <col min="6659" max="6659" width="7.5546875" customWidth="1"/>
    <col min="6660" max="6660" width="8.5546875" customWidth="1"/>
    <col min="6661" max="6661" width="10.109375" customWidth="1"/>
    <col min="6662" max="6662" width="14.33203125" customWidth="1"/>
    <col min="6913" max="6913" width="4.109375" customWidth="1"/>
    <col min="6914" max="6914" width="52.6640625" customWidth="1"/>
    <col min="6915" max="6915" width="7.5546875" customWidth="1"/>
    <col min="6916" max="6916" width="8.5546875" customWidth="1"/>
    <col min="6917" max="6917" width="10.109375" customWidth="1"/>
    <col min="6918" max="6918" width="14.33203125" customWidth="1"/>
    <col min="7169" max="7169" width="4.109375" customWidth="1"/>
    <col min="7170" max="7170" width="52.6640625" customWidth="1"/>
    <col min="7171" max="7171" width="7.5546875" customWidth="1"/>
    <col min="7172" max="7172" width="8.5546875" customWidth="1"/>
    <col min="7173" max="7173" width="10.109375" customWidth="1"/>
    <col min="7174" max="7174" width="14.33203125" customWidth="1"/>
    <col min="7425" max="7425" width="4.109375" customWidth="1"/>
    <col min="7426" max="7426" width="52.6640625" customWidth="1"/>
    <col min="7427" max="7427" width="7.5546875" customWidth="1"/>
    <col min="7428" max="7428" width="8.5546875" customWidth="1"/>
    <col min="7429" max="7429" width="10.109375" customWidth="1"/>
    <col min="7430" max="7430" width="14.33203125" customWidth="1"/>
    <col min="7681" max="7681" width="4.109375" customWidth="1"/>
    <col min="7682" max="7682" width="52.6640625" customWidth="1"/>
    <col min="7683" max="7683" width="7.5546875" customWidth="1"/>
    <col min="7684" max="7684" width="8.5546875" customWidth="1"/>
    <col min="7685" max="7685" width="10.109375" customWidth="1"/>
    <col min="7686" max="7686" width="14.33203125" customWidth="1"/>
    <col min="7937" max="7937" width="4.109375" customWidth="1"/>
    <col min="7938" max="7938" width="52.6640625" customWidth="1"/>
    <col min="7939" max="7939" width="7.5546875" customWidth="1"/>
    <col min="7940" max="7940" width="8.5546875" customWidth="1"/>
    <col min="7941" max="7941" width="10.109375" customWidth="1"/>
    <col min="7942" max="7942" width="14.33203125" customWidth="1"/>
    <col min="8193" max="8193" width="4.109375" customWidth="1"/>
    <col min="8194" max="8194" width="52.6640625" customWidth="1"/>
    <col min="8195" max="8195" width="7.5546875" customWidth="1"/>
    <col min="8196" max="8196" width="8.5546875" customWidth="1"/>
    <col min="8197" max="8197" width="10.109375" customWidth="1"/>
    <col min="8198" max="8198" width="14.33203125" customWidth="1"/>
    <col min="8449" max="8449" width="4.109375" customWidth="1"/>
    <col min="8450" max="8450" width="52.6640625" customWidth="1"/>
    <col min="8451" max="8451" width="7.5546875" customWidth="1"/>
    <col min="8452" max="8452" width="8.5546875" customWidth="1"/>
    <col min="8453" max="8453" width="10.109375" customWidth="1"/>
    <col min="8454" max="8454" width="14.33203125" customWidth="1"/>
    <col min="8705" max="8705" width="4.109375" customWidth="1"/>
    <col min="8706" max="8706" width="52.6640625" customWidth="1"/>
    <col min="8707" max="8707" width="7.5546875" customWidth="1"/>
    <col min="8708" max="8708" width="8.5546875" customWidth="1"/>
    <col min="8709" max="8709" width="10.109375" customWidth="1"/>
    <col min="8710" max="8710" width="14.33203125" customWidth="1"/>
    <col min="8961" max="8961" width="4.109375" customWidth="1"/>
    <col min="8962" max="8962" width="52.6640625" customWidth="1"/>
    <col min="8963" max="8963" width="7.5546875" customWidth="1"/>
    <col min="8964" max="8964" width="8.5546875" customWidth="1"/>
    <col min="8965" max="8965" width="10.109375" customWidth="1"/>
    <col min="8966" max="8966" width="14.33203125" customWidth="1"/>
    <col min="9217" max="9217" width="4.109375" customWidth="1"/>
    <col min="9218" max="9218" width="52.6640625" customWidth="1"/>
    <col min="9219" max="9219" width="7.5546875" customWidth="1"/>
    <col min="9220" max="9220" width="8.5546875" customWidth="1"/>
    <col min="9221" max="9221" width="10.109375" customWidth="1"/>
    <col min="9222" max="9222" width="14.33203125" customWidth="1"/>
    <col min="9473" max="9473" width="4.109375" customWidth="1"/>
    <col min="9474" max="9474" width="52.6640625" customWidth="1"/>
    <col min="9475" max="9475" width="7.5546875" customWidth="1"/>
    <col min="9476" max="9476" width="8.5546875" customWidth="1"/>
    <col min="9477" max="9477" width="10.109375" customWidth="1"/>
    <col min="9478" max="9478" width="14.33203125" customWidth="1"/>
    <col min="9729" max="9729" width="4.109375" customWidth="1"/>
    <col min="9730" max="9730" width="52.6640625" customWidth="1"/>
    <col min="9731" max="9731" width="7.5546875" customWidth="1"/>
    <col min="9732" max="9732" width="8.5546875" customWidth="1"/>
    <col min="9733" max="9733" width="10.109375" customWidth="1"/>
    <col min="9734" max="9734" width="14.33203125" customWidth="1"/>
    <col min="9985" max="9985" width="4.109375" customWidth="1"/>
    <col min="9986" max="9986" width="52.6640625" customWidth="1"/>
    <col min="9987" max="9987" width="7.5546875" customWidth="1"/>
    <col min="9988" max="9988" width="8.5546875" customWidth="1"/>
    <col min="9989" max="9989" width="10.109375" customWidth="1"/>
    <col min="9990" max="9990" width="14.33203125" customWidth="1"/>
    <col min="10241" max="10241" width="4.109375" customWidth="1"/>
    <col min="10242" max="10242" width="52.6640625" customWidth="1"/>
    <col min="10243" max="10243" width="7.5546875" customWidth="1"/>
    <col min="10244" max="10244" width="8.5546875" customWidth="1"/>
    <col min="10245" max="10245" width="10.109375" customWidth="1"/>
    <col min="10246" max="10246" width="14.33203125" customWidth="1"/>
    <col min="10497" max="10497" width="4.109375" customWidth="1"/>
    <col min="10498" max="10498" width="52.6640625" customWidth="1"/>
    <col min="10499" max="10499" width="7.5546875" customWidth="1"/>
    <col min="10500" max="10500" width="8.5546875" customWidth="1"/>
    <col min="10501" max="10501" width="10.109375" customWidth="1"/>
    <col min="10502" max="10502" width="14.33203125" customWidth="1"/>
    <col min="10753" max="10753" width="4.109375" customWidth="1"/>
    <col min="10754" max="10754" width="52.6640625" customWidth="1"/>
    <col min="10755" max="10755" width="7.5546875" customWidth="1"/>
    <col min="10756" max="10756" width="8.5546875" customWidth="1"/>
    <col min="10757" max="10757" width="10.109375" customWidth="1"/>
    <col min="10758" max="10758" width="14.33203125" customWidth="1"/>
    <col min="11009" max="11009" width="4.109375" customWidth="1"/>
    <col min="11010" max="11010" width="52.6640625" customWidth="1"/>
    <col min="11011" max="11011" width="7.5546875" customWidth="1"/>
    <col min="11012" max="11012" width="8.5546875" customWidth="1"/>
    <col min="11013" max="11013" width="10.109375" customWidth="1"/>
    <col min="11014" max="11014" width="14.33203125" customWidth="1"/>
    <col min="11265" max="11265" width="4.109375" customWidth="1"/>
    <col min="11266" max="11266" width="52.6640625" customWidth="1"/>
    <col min="11267" max="11267" width="7.5546875" customWidth="1"/>
    <col min="11268" max="11268" width="8.5546875" customWidth="1"/>
    <col min="11269" max="11269" width="10.109375" customWidth="1"/>
    <col min="11270" max="11270" width="14.33203125" customWidth="1"/>
    <col min="11521" max="11521" width="4.109375" customWidth="1"/>
    <col min="11522" max="11522" width="52.6640625" customWidth="1"/>
    <col min="11523" max="11523" width="7.5546875" customWidth="1"/>
    <col min="11524" max="11524" width="8.5546875" customWidth="1"/>
    <col min="11525" max="11525" width="10.109375" customWidth="1"/>
    <col min="11526" max="11526" width="14.33203125" customWidth="1"/>
    <col min="11777" max="11777" width="4.109375" customWidth="1"/>
    <col min="11778" max="11778" width="52.6640625" customWidth="1"/>
    <col min="11779" max="11779" width="7.5546875" customWidth="1"/>
    <col min="11780" max="11780" width="8.5546875" customWidth="1"/>
    <col min="11781" max="11781" width="10.109375" customWidth="1"/>
    <col min="11782" max="11782" width="14.33203125" customWidth="1"/>
    <col min="12033" max="12033" width="4.109375" customWidth="1"/>
    <col min="12034" max="12034" width="52.6640625" customWidth="1"/>
    <col min="12035" max="12035" width="7.5546875" customWidth="1"/>
    <col min="12036" max="12036" width="8.5546875" customWidth="1"/>
    <col min="12037" max="12037" width="10.109375" customWidth="1"/>
    <col min="12038" max="12038" width="14.33203125" customWidth="1"/>
    <col min="12289" max="12289" width="4.109375" customWidth="1"/>
    <col min="12290" max="12290" width="52.6640625" customWidth="1"/>
    <col min="12291" max="12291" width="7.5546875" customWidth="1"/>
    <col min="12292" max="12292" width="8.5546875" customWidth="1"/>
    <col min="12293" max="12293" width="10.109375" customWidth="1"/>
    <col min="12294" max="12294" width="14.33203125" customWidth="1"/>
    <col min="12545" max="12545" width="4.109375" customWidth="1"/>
    <col min="12546" max="12546" width="52.6640625" customWidth="1"/>
    <col min="12547" max="12547" width="7.5546875" customWidth="1"/>
    <col min="12548" max="12548" width="8.5546875" customWidth="1"/>
    <col min="12549" max="12549" width="10.109375" customWidth="1"/>
    <col min="12550" max="12550" width="14.33203125" customWidth="1"/>
    <col min="12801" max="12801" width="4.109375" customWidth="1"/>
    <col min="12802" max="12802" width="52.6640625" customWidth="1"/>
    <col min="12803" max="12803" width="7.5546875" customWidth="1"/>
    <col min="12804" max="12804" width="8.5546875" customWidth="1"/>
    <col min="12805" max="12805" width="10.109375" customWidth="1"/>
    <col min="12806" max="12806" width="14.33203125" customWidth="1"/>
    <col min="13057" max="13057" width="4.109375" customWidth="1"/>
    <col min="13058" max="13058" width="52.6640625" customWidth="1"/>
    <col min="13059" max="13059" width="7.5546875" customWidth="1"/>
    <col min="13060" max="13060" width="8.5546875" customWidth="1"/>
    <col min="13061" max="13061" width="10.109375" customWidth="1"/>
    <col min="13062" max="13062" width="14.33203125" customWidth="1"/>
    <col min="13313" max="13313" width="4.109375" customWidth="1"/>
    <col min="13314" max="13314" width="52.6640625" customWidth="1"/>
    <col min="13315" max="13315" width="7.5546875" customWidth="1"/>
    <col min="13316" max="13316" width="8.5546875" customWidth="1"/>
    <col min="13317" max="13317" width="10.109375" customWidth="1"/>
    <col min="13318" max="13318" width="14.33203125" customWidth="1"/>
    <col min="13569" max="13569" width="4.109375" customWidth="1"/>
    <col min="13570" max="13570" width="52.6640625" customWidth="1"/>
    <col min="13571" max="13571" width="7.5546875" customWidth="1"/>
    <col min="13572" max="13572" width="8.5546875" customWidth="1"/>
    <col min="13573" max="13573" width="10.109375" customWidth="1"/>
    <col min="13574" max="13574" width="14.33203125" customWidth="1"/>
    <col min="13825" max="13825" width="4.109375" customWidth="1"/>
    <col min="13826" max="13826" width="52.6640625" customWidth="1"/>
    <col min="13827" max="13827" width="7.5546875" customWidth="1"/>
    <col min="13828" max="13828" width="8.5546875" customWidth="1"/>
    <col min="13829" max="13829" width="10.109375" customWidth="1"/>
    <col min="13830" max="13830" width="14.33203125" customWidth="1"/>
    <col min="14081" max="14081" width="4.109375" customWidth="1"/>
    <col min="14082" max="14082" width="52.6640625" customWidth="1"/>
    <col min="14083" max="14083" width="7.5546875" customWidth="1"/>
    <col min="14084" max="14084" width="8.5546875" customWidth="1"/>
    <col min="14085" max="14085" width="10.109375" customWidth="1"/>
    <col min="14086" max="14086" width="14.33203125" customWidth="1"/>
    <col min="14337" max="14337" width="4.109375" customWidth="1"/>
    <col min="14338" max="14338" width="52.6640625" customWidth="1"/>
    <col min="14339" max="14339" width="7.5546875" customWidth="1"/>
    <col min="14340" max="14340" width="8.5546875" customWidth="1"/>
    <col min="14341" max="14341" width="10.109375" customWidth="1"/>
    <col min="14342" max="14342" width="14.33203125" customWidth="1"/>
    <col min="14593" max="14593" width="4.109375" customWidth="1"/>
    <col min="14594" max="14594" width="52.6640625" customWidth="1"/>
    <col min="14595" max="14595" width="7.5546875" customWidth="1"/>
    <col min="14596" max="14596" width="8.5546875" customWidth="1"/>
    <col min="14597" max="14597" width="10.109375" customWidth="1"/>
    <col min="14598" max="14598" width="14.33203125" customWidth="1"/>
    <col min="14849" max="14849" width="4.109375" customWidth="1"/>
    <col min="14850" max="14850" width="52.6640625" customWidth="1"/>
    <col min="14851" max="14851" width="7.5546875" customWidth="1"/>
    <col min="14852" max="14852" width="8.5546875" customWidth="1"/>
    <col min="14853" max="14853" width="10.109375" customWidth="1"/>
    <col min="14854" max="14854" width="14.33203125" customWidth="1"/>
    <col min="15105" max="15105" width="4.109375" customWidth="1"/>
    <col min="15106" max="15106" width="52.6640625" customWidth="1"/>
    <col min="15107" max="15107" width="7.5546875" customWidth="1"/>
    <col min="15108" max="15108" width="8.5546875" customWidth="1"/>
    <col min="15109" max="15109" width="10.109375" customWidth="1"/>
    <col min="15110" max="15110" width="14.33203125" customWidth="1"/>
    <col min="15361" max="15361" width="4.109375" customWidth="1"/>
    <col min="15362" max="15362" width="52.6640625" customWidth="1"/>
    <col min="15363" max="15363" width="7.5546875" customWidth="1"/>
    <col min="15364" max="15364" width="8.5546875" customWidth="1"/>
    <col min="15365" max="15365" width="10.109375" customWidth="1"/>
    <col min="15366" max="15366" width="14.33203125" customWidth="1"/>
    <col min="15617" max="15617" width="4.109375" customWidth="1"/>
    <col min="15618" max="15618" width="52.6640625" customWidth="1"/>
    <col min="15619" max="15619" width="7.5546875" customWidth="1"/>
    <col min="15620" max="15620" width="8.5546875" customWidth="1"/>
    <col min="15621" max="15621" width="10.109375" customWidth="1"/>
    <col min="15622" max="15622" width="14.33203125" customWidth="1"/>
    <col min="15873" max="15873" width="4.109375" customWidth="1"/>
    <col min="15874" max="15874" width="52.6640625" customWidth="1"/>
    <col min="15875" max="15875" width="7.5546875" customWidth="1"/>
    <col min="15876" max="15876" width="8.5546875" customWidth="1"/>
    <col min="15877" max="15877" width="10.109375" customWidth="1"/>
    <col min="15878" max="15878" width="14.33203125" customWidth="1"/>
    <col min="16129" max="16129" width="4.109375" customWidth="1"/>
    <col min="16130" max="16130" width="52.6640625" customWidth="1"/>
    <col min="16131" max="16131" width="7.5546875" customWidth="1"/>
    <col min="16132" max="16132" width="8.5546875" customWidth="1"/>
    <col min="16133" max="16133" width="10.109375" customWidth="1"/>
    <col min="16134" max="16134" width="14.33203125" customWidth="1"/>
  </cols>
  <sheetData>
    <row r="1" spans="1:15" ht="14.4">
      <c r="A1" s="2"/>
      <c r="B1" s="107"/>
      <c r="C1" s="107"/>
      <c r="D1" s="402"/>
      <c r="E1" s="283"/>
      <c r="F1" s="517"/>
    </row>
    <row r="2" spans="1:15" ht="14.4">
      <c r="A2" s="2"/>
      <c r="B2" s="107"/>
      <c r="C2" s="107"/>
      <c r="D2" s="402"/>
      <c r="E2" s="283"/>
      <c r="F2" s="1"/>
    </row>
    <row r="3" spans="1:15" ht="14.4">
      <c r="A3" s="1" t="s">
        <v>905</v>
      </c>
      <c r="B3" s="3"/>
      <c r="C3" s="3"/>
      <c r="D3" s="403"/>
      <c r="E3" s="5"/>
      <c r="F3" s="4"/>
    </row>
    <row r="4" spans="1:15" ht="14.4" customHeight="1">
      <c r="A4" s="627" t="s">
        <v>999</v>
      </c>
      <c r="B4" s="627"/>
      <c r="C4" s="627"/>
      <c r="D4" s="627"/>
      <c r="E4" s="627"/>
      <c r="F4" s="627"/>
      <c r="G4" s="111"/>
      <c r="H4" s="111"/>
      <c r="I4" s="111"/>
      <c r="J4" s="111"/>
      <c r="K4" s="111"/>
      <c r="L4" s="111"/>
      <c r="M4" s="111"/>
      <c r="N4" s="111"/>
    </row>
    <row r="5" spans="1:15">
      <c r="A5" s="1"/>
      <c r="B5" s="627" t="s">
        <v>1000</v>
      </c>
      <c r="C5" s="627"/>
      <c r="D5" s="627"/>
      <c r="E5" s="627"/>
      <c r="F5" s="627"/>
      <c r="G5" s="111"/>
      <c r="H5" s="111"/>
      <c r="I5" s="111"/>
      <c r="J5" s="111"/>
      <c r="K5" s="111"/>
      <c r="L5" s="111"/>
      <c r="M5" s="111"/>
      <c r="N5" s="111"/>
      <c r="O5" s="111"/>
    </row>
    <row r="6" spans="1:15">
      <c r="A6" s="1"/>
      <c r="B6" s="1"/>
      <c r="C6" s="1"/>
      <c r="D6" s="404"/>
      <c r="E6" s="4"/>
      <c r="F6" s="4"/>
    </row>
    <row r="7" spans="1:15" ht="13.8" thickBot="1">
      <c r="C7" s="518" t="s">
        <v>1022</v>
      </c>
      <c r="D7" s="518"/>
      <c r="E7" s="518"/>
      <c r="F7" s="518"/>
    </row>
    <row r="8" spans="1:15">
      <c r="A8" s="6"/>
      <c r="B8" s="274"/>
      <c r="C8" s="17"/>
      <c r="D8" s="417" t="s">
        <v>4</v>
      </c>
      <c r="E8" s="17"/>
      <c r="F8" s="581" t="s">
        <v>4</v>
      </c>
    </row>
    <row r="9" spans="1:15">
      <c r="A9" s="8" t="s">
        <v>6</v>
      </c>
      <c r="B9" s="464" t="s">
        <v>490</v>
      </c>
      <c r="C9" s="21" t="s">
        <v>8</v>
      </c>
      <c r="D9" s="129" t="s">
        <v>790</v>
      </c>
      <c r="E9" s="21"/>
      <c r="F9" s="125" t="s">
        <v>10</v>
      </c>
    </row>
    <row r="10" spans="1:15">
      <c r="A10" s="8" t="s">
        <v>11</v>
      </c>
      <c r="B10" s="464" t="s">
        <v>12</v>
      </c>
      <c r="C10" s="21" t="s">
        <v>13</v>
      </c>
      <c r="D10" s="129" t="s">
        <v>14</v>
      </c>
      <c r="E10" s="21" t="s">
        <v>14</v>
      </c>
      <c r="F10" s="125" t="s">
        <v>14</v>
      </c>
    </row>
    <row r="11" spans="1:15" ht="13.8" thickBot="1">
      <c r="A11" s="8"/>
      <c r="B11" s="464"/>
      <c r="C11" s="21"/>
      <c r="D11" s="129" t="s">
        <v>9</v>
      </c>
      <c r="E11" s="21" t="s">
        <v>9</v>
      </c>
      <c r="F11" s="350" t="s">
        <v>9</v>
      </c>
    </row>
    <row r="12" spans="1:15" ht="14.4" thickTop="1" thickBot="1">
      <c r="A12" s="357">
        <v>1</v>
      </c>
      <c r="B12" s="405">
        <v>2</v>
      </c>
      <c r="C12" s="406">
        <v>3</v>
      </c>
      <c r="D12" s="406">
        <v>4</v>
      </c>
      <c r="E12" s="519">
        <v>5</v>
      </c>
      <c r="F12" s="22">
        <v>6</v>
      </c>
    </row>
    <row r="13" spans="1:15">
      <c r="A13" s="17">
        <v>1</v>
      </c>
      <c r="B13" s="53" t="s">
        <v>751</v>
      </c>
      <c r="C13" s="17"/>
      <c r="D13" s="407"/>
      <c r="E13" s="520"/>
      <c r="F13" s="17"/>
    </row>
    <row r="14" spans="1:15">
      <c r="A14" s="66"/>
      <c r="B14" s="26" t="s">
        <v>752</v>
      </c>
      <c r="C14" s="21" t="s">
        <v>726</v>
      </c>
      <c r="D14" s="125">
        <v>72.95</v>
      </c>
      <c r="E14" s="522">
        <v>14.59</v>
      </c>
      <c r="F14" s="583">
        <v>87.54</v>
      </c>
    </row>
    <row r="15" spans="1:15">
      <c r="A15" s="66"/>
      <c r="B15" s="26" t="s">
        <v>753</v>
      </c>
      <c r="C15" s="21" t="s">
        <v>726</v>
      </c>
      <c r="D15" s="125">
        <v>32.4</v>
      </c>
      <c r="E15" s="522">
        <v>6.48</v>
      </c>
      <c r="F15" s="583">
        <v>38.880000000000003</v>
      </c>
    </row>
    <row r="16" spans="1:15">
      <c r="A16" s="66">
        <v>2</v>
      </c>
      <c r="B16" s="26" t="s">
        <v>906</v>
      </c>
      <c r="C16" s="21"/>
      <c r="D16" s="125"/>
      <c r="E16" s="521"/>
      <c r="F16" s="583"/>
    </row>
    <row r="17" spans="1:6">
      <c r="A17" s="66"/>
      <c r="B17" s="408" t="s">
        <v>907</v>
      </c>
      <c r="C17" s="21"/>
      <c r="D17" s="125"/>
      <c r="E17" s="522"/>
      <c r="F17" s="583"/>
    </row>
    <row r="18" spans="1:6">
      <c r="A18" s="66"/>
      <c r="B18" s="408" t="s">
        <v>908</v>
      </c>
      <c r="C18" s="21" t="s">
        <v>726</v>
      </c>
      <c r="D18" s="125">
        <v>95.78</v>
      </c>
      <c r="E18" s="522">
        <v>19.16</v>
      </c>
      <c r="F18" s="583">
        <v>114.94</v>
      </c>
    </row>
    <row r="19" spans="1:6">
      <c r="A19" s="66"/>
      <c r="B19" s="26" t="s">
        <v>909</v>
      </c>
      <c r="C19" s="21" t="s">
        <v>726</v>
      </c>
      <c r="D19" s="125">
        <v>162.88</v>
      </c>
      <c r="E19" s="522">
        <v>32.58</v>
      </c>
      <c r="F19" s="583">
        <v>195.46</v>
      </c>
    </row>
    <row r="20" spans="1:6">
      <c r="A20" s="66"/>
      <c r="B20" s="408" t="s">
        <v>910</v>
      </c>
      <c r="C20" s="21"/>
      <c r="D20" s="125"/>
      <c r="E20" s="522"/>
      <c r="F20" s="583"/>
    </row>
    <row r="21" spans="1:6">
      <c r="A21" s="66"/>
      <c r="B21" s="408" t="s">
        <v>908</v>
      </c>
      <c r="C21" s="21" t="s">
        <v>726</v>
      </c>
      <c r="D21" s="125">
        <v>114.99000000000001</v>
      </c>
      <c r="E21" s="522">
        <v>23</v>
      </c>
      <c r="F21" s="583">
        <v>137.99</v>
      </c>
    </row>
    <row r="22" spans="1:6">
      <c r="A22" s="66"/>
      <c r="B22" s="26" t="s">
        <v>909</v>
      </c>
      <c r="C22" s="21" t="s">
        <v>726</v>
      </c>
      <c r="D22" s="125">
        <v>195.45</v>
      </c>
      <c r="E22" s="522">
        <v>39.090000000000003</v>
      </c>
      <c r="F22" s="583">
        <v>234.54</v>
      </c>
    </row>
    <row r="23" spans="1:6">
      <c r="A23" s="66">
        <v>3</v>
      </c>
      <c r="B23" s="26" t="s">
        <v>911</v>
      </c>
      <c r="C23" s="26"/>
      <c r="D23" s="125"/>
      <c r="E23" s="521"/>
      <c r="F23" s="583"/>
    </row>
    <row r="24" spans="1:6">
      <c r="A24" s="66"/>
      <c r="B24" s="26" t="s">
        <v>912</v>
      </c>
      <c r="C24" s="21" t="s">
        <v>726</v>
      </c>
      <c r="D24" s="125">
        <v>269.33</v>
      </c>
      <c r="E24" s="522">
        <v>53.87</v>
      </c>
      <c r="F24" s="583">
        <v>323.2</v>
      </c>
    </row>
    <row r="25" spans="1:6">
      <c r="A25" s="66"/>
      <c r="B25" s="408" t="s">
        <v>913</v>
      </c>
      <c r="C25" s="21" t="s">
        <v>726</v>
      </c>
      <c r="D25" s="125">
        <v>461.66</v>
      </c>
      <c r="E25" s="522">
        <v>92.33</v>
      </c>
      <c r="F25" s="583">
        <v>553.99</v>
      </c>
    </row>
    <row r="26" spans="1:6">
      <c r="A26" s="66"/>
      <c r="B26" s="408" t="s">
        <v>914</v>
      </c>
      <c r="C26" s="21" t="s">
        <v>726</v>
      </c>
      <c r="D26" s="125">
        <v>700.69</v>
      </c>
      <c r="E26" s="522">
        <v>140.13999999999999</v>
      </c>
      <c r="F26" s="583">
        <v>840.83</v>
      </c>
    </row>
    <row r="27" spans="1:6">
      <c r="A27" s="66"/>
      <c r="B27" s="19" t="s">
        <v>915</v>
      </c>
      <c r="C27" s="21" t="s">
        <v>726</v>
      </c>
      <c r="D27" s="125">
        <v>846.40000000000009</v>
      </c>
      <c r="E27" s="522">
        <v>169.28</v>
      </c>
      <c r="F27" s="583">
        <v>1015.68</v>
      </c>
    </row>
    <row r="28" spans="1:6">
      <c r="A28" s="66">
        <v>4</v>
      </c>
      <c r="B28" s="19" t="s">
        <v>916</v>
      </c>
      <c r="C28" s="26"/>
      <c r="D28" s="341"/>
      <c r="E28" s="23"/>
      <c r="F28" s="583"/>
    </row>
    <row r="29" spans="1:6">
      <c r="A29" s="66"/>
      <c r="B29" s="26" t="s">
        <v>917</v>
      </c>
      <c r="C29" s="21" t="s">
        <v>918</v>
      </c>
      <c r="D29" s="125">
        <v>65.16</v>
      </c>
      <c r="E29" s="522">
        <v>13.03</v>
      </c>
      <c r="F29" s="583">
        <v>78.19</v>
      </c>
    </row>
    <row r="30" spans="1:6">
      <c r="A30" s="26"/>
      <c r="B30" s="131" t="s">
        <v>919</v>
      </c>
      <c r="C30" s="21" t="s">
        <v>918</v>
      </c>
      <c r="D30" s="125">
        <v>130.29</v>
      </c>
      <c r="E30" s="522">
        <v>26.06</v>
      </c>
      <c r="F30" s="583">
        <v>156.35</v>
      </c>
    </row>
    <row r="31" spans="1:6" ht="27" thickBot="1">
      <c r="A31" s="582">
        <v>5</v>
      </c>
      <c r="B31" s="523" t="s">
        <v>920</v>
      </c>
      <c r="C31" s="136" t="s">
        <v>921</v>
      </c>
      <c r="D31" s="350">
        <v>318.28999999999996</v>
      </c>
      <c r="E31" s="524">
        <v>63.66</v>
      </c>
      <c r="F31" s="584">
        <v>391.95</v>
      </c>
    </row>
    <row r="32" spans="1:6">
      <c r="B32" s="409"/>
      <c r="D32" s="410"/>
      <c r="E32" s="410"/>
    </row>
  </sheetData>
  <mergeCells count="2">
    <mergeCell ref="A4:F4"/>
    <mergeCell ref="B5:F5"/>
  </mergeCells>
  <pageMargins left="0.82677165354330717" right="0" top="0.42" bottom="0.28000000000000003" header="0.25" footer="0.64"/>
  <pageSetup paperSize="9" scale="95" orientation="portrait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L15"/>
  <sheetViews>
    <sheetView workbookViewId="0">
      <selection activeCell="A9" sqref="A9:H15"/>
    </sheetView>
  </sheetViews>
  <sheetFormatPr defaultRowHeight="13.2"/>
  <cols>
    <col min="1" max="1" width="5.109375" customWidth="1"/>
    <col min="2" max="2" width="42.33203125" customWidth="1"/>
    <col min="3" max="3" width="9" hidden="1" customWidth="1"/>
    <col min="4" max="4" width="13.44140625" hidden="1" customWidth="1"/>
    <col min="5" max="5" width="10.5546875" customWidth="1"/>
    <col min="6" max="6" width="10.6640625" customWidth="1"/>
    <col min="7" max="7" width="10.44140625" customWidth="1"/>
    <col min="256" max="256" width="5.109375" customWidth="1"/>
    <col min="257" max="257" width="42.33203125" customWidth="1"/>
    <col min="258" max="258" width="10" customWidth="1"/>
    <col min="259" max="260" width="0" hidden="1" customWidth="1"/>
    <col min="261" max="261" width="10.5546875" customWidth="1"/>
    <col min="262" max="262" width="10.6640625" customWidth="1"/>
    <col min="263" max="263" width="10.44140625" customWidth="1"/>
    <col min="512" max="512" width="5.109375" customWidth="1"/>
    <col min="513" max="513" width="42.33203125" customWidth="1"/>
    <col min="514" max="514" width="10" customWidth="1"/>
    <col min="515" max="516" width="0" hidden="1" customWidth="1"/>
    <col min="517" max="517" width="10.5546875" customWidth="1"/>
    <col min="518" max="518" width="10.6640625" customWidth="1"/>
    <col min="519" max="519" width="10.44140625" customWidth="1"/>
    <col min="768" max="768" width="5.109375" customWidth="1"/>
    <col min="769" max="769" width="42.33203125" customWidth="1"/>
    <col min="770" max="770" width="10" customWidth="1"/>
    <col min="771" max="772" width="0" hidden="1" customWidth="1"/>
    <col min="773" max="773" width="10.5546875" customWidth="1"/>
    <col min="774" max="774" width="10.6640625" customWidth="1"/>
    <col min="775" max="775" width="10.44140625" customWidth="1"/>
    <col min="1024" max="1024" width="5.109375" customWidth="1"/>
    <col min="1025" max="1025" width="42.33203125" customWidth="1"/>
    <col min="1026" max="1026" width="10" customWidth="1"/>
    <col min="1027" max="1028" width="0" hidden="1" customWidth="1"/>
    <col min="1029" max="1029" width="10.5546875" customWidth="1"/>
    <col min="1030" max="1030" width="10.6640625" customWidth="1"/>
    <col min="1031" max="1031" width="10.44140625" customWidth="1"/>
    <col min="1280" max="1280" width="5.109375" customWidth="1"/>
    <col min="1281" max="1281" width="42.33203125" customWidth="1"/>
    <col min="1282" max="1282" width="10" customWidth="1"/>
    <col min="1283" max="1284" width="0" hidden="1" customWidth="1"/>
    <col min="1285" max="1285" width="10.5546875" customWidth="1"/>
    <col min="1286" max="1286" width="10.6640625" customWidth="1"/>
    <col min="1287" max="1287" width="10.44140625" customWidth="1"/>
    <col min="1536" max="1536" width="5.109375" customWidth="1"/>
    <col min="1537" max="1537" width="42.33203125" customWidth="1"/>
    <col min="1538" max="1538" width="10" customWidth="1"/>
    <col min="1539" max="1540" width="0" hidden="1" customWidth="1"/>
    <col min="1541" max="1541" width="10.5546875" customWidth="1"/>
    <col min="1542" max="1542" width="10.6640625" customWidth="1"/>
    <col min="1543" max="1543" width="10.44140625" customWidth="1"/>
    <col min="1792" max="1792" width="5.109375" customWidth="1"/>
    <col min="1793" max="1793" width="42.33203125" customWidth="1"/>
    <col min="1794" max="1794" width="10" customWidth="1"/>
    <col min="1795" max="1796" width="0" hidden="1" customWidth="1"/>
    <col min="1797" max="1797" width="10.5546875" customWidth="1"/>
    <col min="1798" max="1798" width="10.6640625" customWidth="1"/>
    <col min="1799" max="1799" width="10.44140625" customWidth="1"/>
    <col min="2048" max="2048" width="5.109375" customWidth="1"/>
    <col min="2049" max="2049" width="42.33203125" customWidth="1"/>
    <col min="2050" max="2050" width="10" customWidth="1"/>
    <col min="2051" max="2052" width="0" hidden="1" customWidth="1"/>
    <col min="2053" max="2053" width="10.5546875" customWidth="1"/>
    <col min="2054" max="2054" width="10.6640625" customWidth="1"/>
    <col min="2055" max="2055" width="10.44140625" customWidth="1"/>
    <col min="2304" max="2304" width="5.109375" customWidth="1"/>
    <col min="2305" max="2305" width="42.33203125" customWidth="1"/>
    <col min="2306" max="2306" width="10" customWidth="1"/>
    <col min="2307" max="2308" width="0" hidden="1" customWidth="1"/>
    <col min="2309" max="2309" width="10.5546875" customWidth="1"/>
    <col min="2310" max="2310" width="10.6640625" customWidth="1"/>
    <col min="2311" max="2311" width="10.44140625" customWidth="1"/>
    <col min="2560" max="2560" width="5.109375" customWidth="1"/>
    <col min="2561" max="2561" width="42.33203125" customWidth="1"/>
    <col min="2562" max="2562" width="10" customWidth="1"/>
    <col min="2563" max="2564" width="0" hidden="1" customWidth="1"/>
    <col min="2565" max="2565" width="10.5546875" customWidth="1"/>
    <col min="2566" max="2566" width="10.6640625" customWidth="1"/>
    <col min="2567" max="2567" width="10.44140625" customWidth="1"/>
    <col min="2816" max="2816" width="5.109375" customWidth="1"/>
    <col min="2817" max="2817" width="42.33203125" customWidth="1"/>
    <col min="2818" max="2818" width="10" customWidth="1"/>
    <col min="2819" max="2820" width="0" hidden="1" customWidth="1"/>
    <col min="2821" max="2821" width="10.5546875" customWidth="1"/>
    <col min="2822" max="2822" width="10.6640625" customWidth="1"/>
    <col min="2823" max="2823" width="10.44140625" customWidth="1"/>
    <col min="3072" max="3072" width="5.109375" customWidth="1"/>
    <col min="3073" max="3073" width="42.33203125" customWidth="1"/>
    <col min="3074" max="3074" width="10" customWidth="1"/>
    <col min="3075" max="3076" width="0" hidden="1" customWidth="1"/>
    <col min="3077" max="3077" width="10.5546875" customWidth="1"/>
    <col min="3078" max="3078" width="10.6640625" customWidth="1"/>
    <col min="3079" max="3079" width="10.44140625" customWidth="1"/>
    <col min="3328" max="3328" width="5.109375" customWidth="1"/>
    <col min="3329" max="3329" width="42.33203125" customWidth="1"/>
    <col min="3330" max="3330" width="10" customWidth="1"/>
    <col min="3331" max="3332" width="0" hidden="1" customWidth="1"/>
    <col min="3333" max="3333" width="10.5546875" customWidth="1"/>
    <col min="3334" max="3334" width="10.6640625" customWidth="1"/>
    <col min="3335" max="3335" width="10.44140625" customWidth="1"/>
    <col min="3584" max="3584" width="5.109375" customWidth="1"/>
    <col min="3585" max="3585" width="42.33203125" customWidth="1"/>
    <col min="3586" max="3586" width="10" customWidth="1"/>
    <col min="3587" max="3588" width="0" hidden="1" customWidth="1"/>
    <col min="3589" max="3589" width="10.5546875" customWidth="1"/>
    <col min="3590" max="3590" width="10.6640625" customWidth="1"/>
    <col min="3591" max="3591" width="10.44140625" customWidth="1"/>
    <col min="3840" max="3840" width="5.109375" customWidth="1"/>
    <col min="3841" max="3841" width="42.33203125" customWidth="1"/>
    <col min="3842" max="3842" width="10" customWidth="1"/>
    <col min="3843" max="3844" width="0" hidden="1" customWidth="1"/>
    <col min="3845" max="3845" width="10.5546875" customWidth="1"/>
    <col min="3846" max="3846" width="10.6640625" customWidth="1"/>
    <col min="3847" max="3847" width="10.44140625" customWidth="1"/>
    <col min="4096" max="4096" width="5.109375" customWidth="1"/>
    <col min="4097" max="4097" width="42.33203125" customWidth="1"/>
    <col min="4098" max="4098" width="10" customWidth="1"/>
    <col min="4099" max="4100" width="0" hidden="1" customWidth="1"/>
    <col min="4101" max="4101" width="10.5546875" customWidth="1"/>
    <col min="4102" max="4102" width="10.6640625" customWidth="1"/>
    <col min="4103" max="4103" width="10.44140625" customWidth="1"/>
    <col min="4352" max="4352" width="5.109375" customWidth="1"/>
    <col min="4353" max="4353" width="42.33203125" customWidth="1"/>
    <col min="4354" max="4354" width="10" customWidth="1"/>
    <col min="4355" max="4356" width="0" hidden="1" customWidth="1"/>
    <col min="4357" max="4357" width="10.5546875" customWidth="1"/>
    <col min="4358" max="4358" width="10.6640625" customWidth="1"/>
    <col min="4359" max="4359" width="10.44140625" customWidth="1"/>
    <col min="4608" max="4608" width="5.109375" customWidth="1"/>
    <col min="4609" max="4609" width="42.33203125" customWidth="1"/>
    <col min="4610" max="4610" width="10" customWidth="1"/>
    <col min="4611" max="4612" width="0" hidden="1" customWidth="1"/>
    <col min="4613" max="4613" width="10.5546875" customWidth="1"/>
    <col min="4614" max="4614" width="10.6640625" customWidth="1"/>
    <col min="4615" max="4615" width="10.44140625" customWidth="1"/>
    <col min="4864" max="4864" width="5.109375" customWidth="1"/>
    <col min="4865" max="4865" width="42.33203125" customWidth="1"/>
    <col min="4866" max="4866" width="10" customWidth="1"/>
    <col min="4867" max="4868" width="0" hidden="1" customWidth="1"/>
    <col min="4869" max="4869" width="10.5546875" customWidth="1"/>
    <col min="4870" max="4870" width="10.6640625" customWidth="1"/>
    <col min="4871" max="4871" width="10.44140625" customWidth="1"/>
    <col min="5120" max="5120" width="5.109375" customWidth="1"/>
    <col min="5121" max="5121" width="42.33203125" customWidth="1"/>
    <col min="5122" max="5122" width="10" customWidth="1"/>
    <col min="5123" max="5124" width="0" hidden="1" customWidth="1"/>
    <col min="5125" max="5125" width="10.5546875" customWidth="1"/>
    <col min="5126" max="5126" width="10.6640625" customWidth="1"/>
    <col min="5127" max="5127" width="10.44140625" customWidth="1"/>
    <col min="5376" max="5376" width="5.109375" customWidth="1"/>
    <col min="5377" max="5377" width="42.33203125" customWidth="1"/>
    <col min="5378" max="5378" width="10" customWidth="1"/>
    <col min="5379" max="5380" width="0" hidden="1" customWidth="1"/>
    <col min="5381" max="5381" width="10.5546875" customWidth="1"/>
    <col min="5382" max="5382" width="10.6640625" customWidth="1"/>
    <col min="5383" max="5383" width="10.44140625" customWidth="1"/>
    <col min="5632" max="5632" width="5.109375" customWidth="1"/>
    <col min="5633" max="5633" width="42.33203125" customWidth="1"/>
    <col min="5634" max="5634" width="10" customWidth="1"/>
    <col min="5635" max="5636" width="0" hidden="1" customWidth="1"/>
    <col min="5637" max="5637" width="10.5546875" customWidth="1"/>
    <col min="5638" max="5638" width="10.6640625" customWidth="1"/>
    <col min="5639" max="5639" width="10.44140625" customWidth="1"/>
    <col min="5888" max="5888" width="5.109375" customWidth="1"/>
    <col min="5889" max="5889" width="42.33203125" customWidth="1"/>
    <col min="5890" max="5890" width="10" customWidth="1"/>
    <col min="5891" max="5892" width="0" hidden="1" customWidth="1"/>
    <col min="5893" max="5893" width="10.5546875" customWidth="1"/>
    <col min="5894" max="5894" width="10.6640625" customWidth="1"/>
    <col min="5895" max="5895" width="10.44140625" customWidth="1"/>
    <col min="6144" max="6144" width="5.109375" customWidth="1"/>
    <col min="6145" max="6145" width="42.33203125" customWidth="1"/>
    <col min="6146" max="6146" width="10" customWidth="1"/>
    <col min="6147" max="6148" width="0" hidden="1" customWidth="1"/>
    <col min="6149" max="6149" width="10.5546875" customWidth="1"/>
    <col min="6150" max="6150" width="10.6640625" customWidth="1"/>
    <col min="6151" max="6151" width="10.44140625" customWidth="1"/>
    <col min="6400" max="6400" width="5.109375" customWidth="1"/>
    <col min="6401" max="6401" width="42.33203125" customWidth="1"/>
    <col min="6402" max="6402" width="10" customWidth="1"/>
    <col min="6403" max="6404" width="0" hidden="1" customWidth="1"/>
    <col min="6405" max="6405" width="10.5546875" customWidth="1"/>
    <col min="6406" max="6406" width="10.6640625" customWidth="1"/>
    <col min="6407" max="6407" width="10.44140625" customWidth="1"/>
    <col min="6656" max="6656" width="5.109375" customWidth="1"/>
    <col min="6657" max="6657" width="42.33203125" customWidth="1"/>
    <col min="6658" max="6658" width="10" customWidth="1"/>
    <col min="6659" max="6660" width="0" hidden="1" customWidth="1"/>
    <col min="6661" max="6661" width="10.5546875" customWidth="1"/>
    <col min="6662" max="6662" width="10.6640625" customWidth="1"/>
    <col min="6663" max="6663" width="10.44140625" customWidth="1"/>
    <col min="6912" max="6912" width="5.109375" customWidth="1"/>
    <col min="6913" max="6913" width="42.33203125" customWidth="1"/>
    <col min="6914" max="6914" width="10" customWidth="1"/>
    <col min="6915" max="6916" width="0" hidden="1" customWidth="1"/>
    <col min="6917" max="6917" width="10.5546875" customWidth="1"/>
    <col min="6918" max="6918" width="10.6640625" customWidth="1"/>
    <col min="6919" max="6919" width="10.44140625" customWidth="1"/>
    <col min="7168" max="7168" width="5.109375" customWidth="1"/>
    <col min="7169" max="7169" width="42.33203125" customWidth="1"/>
    <col min="7170" max="7170" width="10" customWidth="1"/>
    <col min="7171" max="7172" width="0" hidden="1" customWidth="1"/>
    <col min="7173" max="7173" width="10.5546875" customWidth="1"/>
    <col min="7174" max="7174" width="10.6640625" customWidth="1"/>
    <col min="7175" max="7175" width="10.44140625" customWidth="1"/>
    <col min="7424" max="7424" width="5.109375" customWidth="1"/>
    <col min="7425" max="7425" width="42.33203125" customWidth="1"/>
    <col min="7426" max="7426" width="10" customWidth="1"/>
    <col min="7427" max="7428" width="0" hidden="1" customWidth="1"/>
    <col min="7429" max="7429" width="10.5546875" customWidth="1"/>
    <col min="7430" max="7430" width="10.6640625" customWidth="1"/>
    <col min="7431" max="7431" width="10.44140625" customWidth="1"/>
    <col min="7680" max="7680" width="5.109375" customWidth="1"/>
    <col min="7681" max="7681" width="42.33203125" customWidth="1"/>
    <col min="7682" max="7682" width="10" customWidth="1"/>
    <col min="7683" max="7684" width="0" hidden="1" customWidth="1"/>
    <col min="7685" max="7685" width="10.5546875" customWidth="1"/>
    <col min="7686" max="7686" width="10.6640625" customWidth="1"/>
    <col min="7687" max="7687" width="10.44140625" customWidth="1"/>
    <col min="7936" max="7936" width="5.109375" customWidth="1"/>
    <col min="7937" max="7937" width="42.33203125" customWidth="1"/>
    <col min="7938" max="7938" width="10" customWidth="1"/>
    <col min="7939" max="7940" width="0" hidden="1" customWidth="1"/>
    <col min="7941" max="7941" width="10.5546875" customWidth="1"/>
    <col min="7942" max="7942" width="10.6640625" customWidth="1"/>
    <col min="7943" max="7943" width="10.44140625" customWidth="1"/>
    <col min="8192" max="8192" width="5.109375" customWidth="1"/>
    <col min="8193" max="8193" width="42.33203125" customWidth="1"/>
    <col min="8194" max="8194" width="10" customWidth="1"/>
    <col min="8195" max="8196" width="0" hidden="1" customWidth="1"/>
    <col min="8197" max="8197" width="10.5546875" customWidth="1"/>
    <col min="8198" max="8198" width="10.6640625" customWidth="1"/>
    <col min="8199" max="8199" width="10.44140625" customWidth="1"/>
    <col min="8448" max="8448" width="5.109375" customWidth="1"/>
    <col min="8449" max="8449" width="42.33203125" customWidth="1"/>
    <col min="8450" max="8450" width="10" customWidth="1"/>
    <col min="8451" max="8452" width="0" hidden="1" customWidth="1"/>
    <col min="8453" max="8453" width="10.5546875" customWidth="1"/>
    <col min="8454" max="8454" width="10.6640625" customWidth="1"/>
    <col min="8455" max="8455" width="10.44140625" customWidth="1"/>
    <col min="8704" max="8704" width="5.109375" customWidth="1"/>
    <col min="8705" max="8705" width="42.33203125" customWidth="1"/>
    <col min="8706" max="8706" width="10" customWidth="1"/>
    <col min="8707" max="8708" width="0" hidden="1" customWidth="1"/>
    <col min="8709" max="8709" width="10.5546875" customWidth="1"/>
    <col min="8710" max="8710" width="10.6640625" customWidth="1"/>
    <col min="8711" max="8711" width="10.44140625" customWidth="1"/>
    <col min="8960" max="8960" width="5.109375" customWidth="1"/>
    <col min="8961" max="8961" width="42.33203125" customWidth="1"/>
    <col min="8962" max="8962" width="10" customWidth="1"/>
    <col min="8963" max="8964" width="0" hidden="1" customWidth="1"/>
    <col min="8965" max="8965" width="10.5546875" customWidth="1"/>
    <col min="8966" max="8966" width="10.6640625" customWidth="1"/>
    <col min="8967" max="8967" width="10.44140625" customWidth="1"/>
    <col min="9216" max="9216" width="5.109375" customWidth="1"/>
    <col min="9217" max="9217" width="42.33203125" customWidth="1"/>
    <col min="9218" max="9218" width="10" customWidth="1"/>
    <col min="9219" max="9220" width="0" hidden="1" customWidth="1"/>
    <col min="9221" max="9221" width="10.5546875" customWidth="1"/>
    <col min="9222" max="9222" width="10.6640625" customWidth="1"/>
    <col min="9223" max="9223" width="10.44140625" customWidth="1"/>
    <col min="9472" max="9472" width="5.109375" customWidth="1"/>
    <col min="9473" max="9473" width="42.33203125" customWidth="1"/>
    <col min="9474" max="9474" width="10" customWidth="1"/>
    <col min="9475" max="9476" width="0" hidden="1" customWidth="1"/>
    <col min="9477" max="9477" width="10.5546875" customWidth="1"/>
    <col min="9478" max="9478" width="10.6640625" customWidth="1"/>
    <col min="9479" max="9479" width="10.44140625" customWidth="1"/>
    <col min="9728" max="9728" width="5.109375" customWidth="1"/>
    <col min="9729" max="9729" width="42.33203125" customWidth="1"/>
    <col min="9730" max="9730" width="10" customWidth="1"/>
    <col min="9731" max="9732" width="0" hidden="1" customWidth="1"/>
    <col min="9733" max="9733" width="10.5546875" customWidth="1"/>
    <col min="9734" max="9734" width="10.6640625" customWidth="1"/>
    <col min="9735" max="9735" width="10.44140625" customWidth="1"/>
    <col min="9984" max="9984" width="5.109375" customWidth="1"/>
    <col min="9985" max="9985" width="42.33203125" customWidth="1"/>
    <col min="9986" max="9986" width="10" customWidth="1"/>
    <col min="9987" max="9988" width="0" hidden="1" customWidth="1"/>
    <col min="9989" max="9989" width="10.5546875" customWidth="1"/>
    <col min="9990" max="9990" width="10.6640625" customWidth="1"/>
    <col min="9991" max="9991" width="10.44140625" customWidth="1"/>
    <col min="10240" max="10240" width="5.109375" customWidth="1"/>
    <col min="10241" max="10241" width="42.33203125" customWidth="1"/>
    <col min="10242" max="10242" width="10" customWidth="1"/>
    <col min="10243" max="10244" width="0" hidden="1" customWidth="1"/>
    <col min="10245" max="10245" width="10.5546875" customWidth="1"/>
    <col min="10246" max="10246" width="10.6640625" customWidth="1"/>
    <col min="10247" max="10247" width="10.44140625" customWidth="1"/>
    <col min="10496" max="10496" width="5.109375" customWidth="1"/>
    <col min="10497" max="10497" width="42.33203125" customWidth="1"/>
    <col min="10498" max="10498" width="10" customWidth="1"/>
    <col min="10499" max="10500" width="0" hidden="1" customWidth="1"/>
    <col min="10501" max="10501" width="10.5546875" customWidth="1"/>
    <col min="10502" max="10502" width="10.6640625" customWidth="1"/>
    <col min="10503" max="10503" width="10.44140625" customWidth="1"/>
    <col min="10752" max="10752" width="5.109375" customWidth="1"/>
    <col min="10753" max="10753" width="42.33203125" customWidth="1"/>
    <col min="10754" max="10754" width="10" customWidth="1"/>
    <col min="10755" max="10756" width="0" hidden="1" customWidth="1"/>
    <col min="10757" max="10757" width="10.5546875" customWidth="1"/>
    <col min="10758" max="10758" width="10.6640625" customWidth="1"/>
    <col min="10759" max="10759" width="10.44140625" customWidth="1"/>
    <col min="11008" max="11008" width="5.109375" customWidth="1"/>
    <col min="11009" max="11009" width="42.33203125" customWidth="1"/>
    <col min="11010" max="11010" width="10" customWidth="1"/>
    <col min="11011" max="11012" width="0" hidden="1" customWidth="1"/>
    <col min="11013" max="11013" width="10.5546875" customWidth="1"/>
    <col min="11014" max="11014" width="10.6640625" customWidth="1"/>
    <col min="11015" max="11015" width="10.44140625" customWidth="1"/>
    <col min="11264" max="11264" width="5.109375" customWidth="1"/>
    <col min="11265" max="11265" width="42.33203125" customWidth="1"/>
    <col min="11266" max="11266" width="10" customWidth="1"/>
    <col min="11267" max="11268" width="0" hidden="1" customWidth="1"/>
    <col min="11269" max="11269" width="10.5546875" customWidth="1"/>
    <col min="11270" max="11270" width="10.6640625" customWidth="1"/>
    <col min="11271" max="11271" width="10.44140625" customWidth="1"/>
    <col min="11520" max="11520" width="5.109375" customWidth="1"/>
    <col min="11521" max="11521" width="42.33203125" customWidth="1"/>
    <col min="11522" max="11522" width="10" customWidth="1"/>
    <col min="11523" max="11524" width="0" hidden="1" customWidth="1"/>
    <col min="11525" max="11525" width="10.5546875" customWidth="1"/>
    <col min="11526" max="11526" width="10.6640625" customWidth="1"/>
    <col min="11527" max="11527" width="10.44140625" customWidth="1"/>
    <col min="11776" max="11776" width="5.109375" customWidth="1"/>
    <col min="11777" max="11777" width="42.33203125" customWidth="1"/>
    <col min="11778" max="11778" width="10" customWidth="1"/>
    <col min="11779" max="11780" width="0" hidden="1" customWidth="1"/>
    <col min="11781" max="11781" width="10.5546875" customWidth="1"/>
    <col min="11782" max="11782" width="10.6640625" customWidth="1"/>
    <col min="11783" max="11783" width="10.44140625" customWidth="1"/>
    <col min="12032" max="12032" width="5.109375" customWidth="1"/>
    <col min="12033" max="12033" width="42.33203125" customWidth="1"/>
    <col min="12034" max="12034" width="10" customWidth="1"/>
    <col min="12035" max="12036" width="0" hidden="1" customWidth="1"/>
    <col min="12037" max="12037" width="10.5546875" customWidth="1"/>
    <col min="12038" max="12038" width="10.6640625" customWidth="1"/>
    <col min="12039" max="12039" width="10.44140625" customWidth="1"/>
    <col min="12288" max="12288" width="5.109375" customWidth="1"/>
    <col min="12289" max="12289" width="42.33203125" customWidth="1"/>
    <col min="12290" max="12290" width="10" customWidth="1"/>
    <col min="12291" max="12292" width="0" hidden="1" customWidth="1"/>
    <col min="12293" max="12293" width="10.5546875" customWidth="1"/>
    <col min="12294" max="12294" width="10.6640625" customWidth="1"/>
    <col min="12295" max="12295" width="10.44140625" customWidth="1"/>
    <col min="12544" max="12544" width="5.109375" customWidth="1"/>
    <col min="12545" max="12545" width="42.33203125" customWidth="1"/>
    <col min="12546" max="12546" width="10" customWidth="1"/>
    <col min="12547" max="12548" width="0" hidden="1" customWidth="1"/>
    <col min="12549" max="12549" width="10.5546875" customWidth="1"/>
    <col min="12550" max="12550" width="10.6640625" customWidth="1"/>
    <col min="12551" max="12551" width="10.44140625" customWidth="1"/>
    <col min="12800" max="12800" width="5.109375" customWidth="1"/>
    <col min="12801" max="12801" width="42.33203125" customWidth="1"/>
    <col min="12802" max="12802" width="10" customWidth="1"/>
    <col min="12803" max="12804" width="0" hidden="1" customWidth="1"/>
    <col min="12805" max="12805" width="10.5546875" customWidth="1"/>
    <col min="12806" max="12806" width="10.6640625" customWidth="1"/>
    <col min="12807" max="12807" width="10.44140625" customWidth="1"/>
    <col min="13056" max="13056" width="5.109375" customWidth="1"/>
    <col min="13057" max="13057" width="42.33203125" customWidth="1"/>
    <col min="13058" max="13058" width="10" customWidth="1"/>
    <col min="13059" max="13060" width="0" hidden="1" customWidth="1"/>
    <col min="13061" max="13061" width="10.5546875" customWidth="1"/>
    <col min="13062" max="13062" width="10.6640625" customWidth="1"/>
    <col min="13063" max="13063" width="10.44140625" customWidth="1"/>
    <col min="13312" max="13312" width="5.109375" customWidth="1"/>
    <col min="13313" max="13313" width="42.33203125" customWidth="1"/>
    <col min="13314" max="13314" width="10" customWidth="1"/>
    <col min="13315" max="13316" width="0" hidden="1" customWidth="1"/>
    <col min="13317" max="13317" width="10.5546875" customWidth="1"/>
    <col min="13318" max="13318" width="10.6640625" customWidth="1"/>
    <col min="13319" max="13319" width="10.44140625" customWidth="1"/>
    <col min="13568" max="13568" width="5.109375" customWidth="1"/>
    <col min="13569" max="13569" width="42.33203125" customWidth="1"/>
    <col min="13570" max="13570" width="10" customWidth="1"/>
    <col min="13571" max="13572" width="0" hidden="1" customWidth="1"/>
    <col min="13573" max="13573" width="10.5546875" customWidth="1"/>
    <col min="13574" max="13574" width="10.6640625" customWidth="1"/>
    <col min="13575" max="13575" width="10.44140625" customWidth="1"/>
    <col min="13824" max="13824" width="5.109375" customWidth="1"/>
    <col min="13825" max="13825" width="42.33203125" customWidth="1"/>
    <col min="13826" max="13826" width="10" customWidth="1"/>
    <col min="13827" max="13828" width="0" hidden="1" customWidth="1"/>
    <col min="13829" max="13829" width="10.5546875" customWidth="1"/>
    <col min="13830" max="13830" width="10.6640625" customWidth="1"/>
    <col min="13831" max="13831" width="10.44140625" customWidth="1"/>
    <col min="14080" max="14080" width="5.109375" customWidth="1"/>
    <col min="14081" max="14081" width="42.33203125" customWidth="1"/>
    <col min="14082" max="14082" width="10" customWidth="1"/>
    <col min="14083" max="14084" width="0" hidden="1" customWidth="1"/>
    <col min="14085" max="14085" width="10.5546875" customWidth="1"/>
    <col min="14086" max="14086" width="10.6640625" customWidth="1"/>
    <col min="14087" max="14087" width="10.44140625" customWidth="1"/>
    <col min="14336" max="14336" width="5.109375" customWidth="1"/>
    <col min="14337" max="14337" width="42.33203125" customWidth="1"/>
    <col min="14338" max="14338" width="10" customWidth="1"/>
    <col min="14339" max="14340" width="0" hidden="1" customWidth="1"/>
    <col min="14341" max="14341" width="10.5546875" customWidth="1"/>
    <col min="14342" max="14342" width="10.6640625" customWidth="1"/>
    <col min="14343" max="14343" width="10.44140625" customWidth="1"/>
    <col min="14592" max="14592" width="5.109375" customWidth="1"/>
    <col min="14593" max="14593" width="42.33203125" customWidth="1"/>
    <col min="14594" max="14594" width="10" customWidth="1"/>
    <col min="14595" max="14596" width="0" hidden="1" customWidth="1"/>
    <col min="14597" max="14597" width="10.5546875" customWidth="1"/>
    <col min="14598" max="14598" width="10.6640625" customWidth="1"/>
    <col min="14599" max="14599" width="10.44140625" customWidth="1"/>
    <col min="14848" max="14848" width="5.109375" customWidth="1"/>
    <col min="14849" max="14849" width="42.33203125" customWidth="1"/>
    <col min="14850" max="14850" width="10" customWidth="1"/>
    <col min="14851" max="14852" width="0" hidden="1" customWidth="1"/>
    <col min="14853" max="14853" width="10.5546875" customWidth="1"/>
    <col min="14854" max="14854" width="10.6640625" customWidth="1"/>
    <col min="14855" max="14855" width="10.44140625" customWidth="1"/>
    <col min="15104" max="15104" width="5.109375" customWidth="1"/>
    <col min="15105" max="15105" width="42.33203125" customWidth="1"/>
    <col min="15106" max="15106" width="10" customWidth="1"/>
    <col min="15107" max="15108" width="0" hidden="1" customWidth="1"/>
    <col min="15109" max="15109" width="10.5546875" customWidth="1"/>
    <col min="15110" max="15110" width="10.6640625" customWidth="1"/>
    <col min="15111" max="15111" width="10.44140625" customWidth="1"/>
    <col min="15360" max="15360" width="5.109375" customWidth="1"/>
    <col min="15361" max="15361" width="42.33203125" customWidth="1"/>
    <col min="15362" max="15362" width="10" customWidth="1"/>
    <col min="15363" max="15364" width="0" hidden="1" customWidth="1"/>
    <col min="15365" max="15365" width="10.5546875" customWidth="1"/>
    <col min="15366" max="15366" width="10.6640625" customWidth="1"/>
    <col min="15367" max="15367" width="10.44140625" customWidth="1"/>
    <col min="15616" max="15616" width="5.109375" customWidth="1"/>
    <col min="15617" max="15617" width="42.33203125" customWidth="1"/>
    <col min="15618" max="15618" width="10" customWidth="1"/>
    <col min="15619" max="15620" width="0" hidden="1" customWidth="1"/>
    <col min="15621" max="15621" width="10.5546875" customWidth="1"/>
    <col min="15622" max="15622" width="10.6640625" customWidth="1"/>
    <col min="15623" max="15623" width="10.44140625" customWidth="1"/>
    <col min="15872" max="15872" width="5.109375" customWidth="1"/>
    <col min="15873" max="15873" width="42.33203125" customWidth="1"/>
    <col min="15874" max="15874" width="10" customWidth="1"/>
    <col min="15875" max="15876" width="0" hidden="1" customWidth="1"/>
    <col min="15877" max="15877" width="10.5546875" customWidth="1"/>
    <col min="15878" max="15878" width="10.6640625" customWidth="1"/>
    <col min="15879" max="15879" width="10.44140625" customWidth="1"/>
    <col min="16128" max="16128" width="5.109375" customWidth="1"/>
    <col min="16129" max="16129" width="42.33203125" customWidth="1"/>
    <col min="16130" max="16130" width="10" customWidth="1"/>
    <col min="16131" max="16132" width="0" hidden="1" customWidth="1"/>
    <col min="16133" max="16133" width="10.5546875" customWidth="1"/>
    <col min="16134" max="16134" width="10.6640625" customWidth="1"/>
    <col min="16135" max="16135" width="10.44140625" customWidth="1"/>
  </cols>
  <sheetData>
    <row r="1" spans="1:12">
      <c r="E1" s="525"/>
      <c r="F1" s="525"/>
      <c r="G1" s="525"/>
    </row>
    <row r="2" spans="1:12">
      <c r="E2" s="525"/>
      <c r="F2" s="525"/>
      <c r="G2" s="525"/>
    </row>
    <row r="4" spans="1:12">
      <c r="A4" s="627" t="s">
        <v>1001</v>
      </c>
      <c r="B4" s="627"/>
      <c r="C4" s="627"/>
      <c r="D4" s="627"/>
      <c r="E4" s="627"/>
      <c r="F4" s="627"/>
      <c r="G4" s="627"/>
    </row>
    <row r="5" spans="1:12">
      <c r="A5" s="630" t="s">
        <v>1002</v>
      </c>
      <c r="B5" s="630"/>
      <c r="C5" s="630"/>
      <c r="D5" s="630"/>
      <c r="E5" s="630"/>
      <c r="F5" s="630"/>
      <c r="G5" s="630"/>
    </row>
    <row r="6" spans="1:12">
      <c r="A6" s="463"/>
      <c r="B6" s="463"/>
      <c r="C6" s="463"/>
      <c r="D6" s="463"/>
      <c r="E6" s="463"/>
      <c r="F6" s="463"/>
      <c r="G6" s="463"/>
    </row>
    <row r="7" spans="1:12">
      <c r="A7" s="463"/>
      <c r="B7" s="463"/>
      <c r="C7" s="463"/>
      <c r="D7" s="463"/>
      <c r="E7" s="463"/>
      <c r="F7" s="463"/>
      <c r="G7" s="463"/>
    </row>
    <row r="8" spans="1:12">
      <c r="A8" s="463"/>
      <c r="B8" s="463"/>
      <c r="C8" s="463"/>
      <c r="D8" s="463"/>
      <c r="E8" s="463"/>
      <c r="F8" s="463"/>
      <c r="G8" s="463"/>
    </row>
    <row r="9" spans="1:12">
      <c r="A9" s="225"/>
      <c r="B9" s="225"/>
      <c r="C9" s="225"/>
      <c r="D9" s="631" t="s">
        <v>1005</v>
      </c>
      <c r="E9" s="631"/>
      <c r="F9" s="631"/>
      <c r="G9" s="631"/>
      <c r="H9" s="631"/>
    </row>
    <row r="10" spans="1:12" ht="13.2" customHeight="1">
      <c r="A10" s="632"/>
      <c r="B10" s="634" t="s">
        <v>567</v>
      </c>
      <c r="C10" s="632"/>
      <c r="D10" s="632"/>
      <c r="E10" s="636" t="s">
        <v>799</v>
      </c>
      <c r="F10" s="636" t="s">
        <v>800</v>
      </c>
      <c r="G10" s="636" t="s">
        <v>801</v>
      </c>
    </row>
    <row r="11" spans="1:12" ht="32.25" customHeight="1">
      <c r="A11" s="633"/>
      <c r="B11" s="635"/>
      <c r="C11" s="633"/>
      <c r="D11" s="633"/>
      <c r="E11" s="633"/>
      <c r="F11" s="633"/>
      <c r="G11" s="633"/>
      <c r="K11" s="464"/>
      <c r="L11" s="463"/>
    </row>
    <row r="12" spans="1:12">
      <c r="A12" s="445"/>
      <c r="B12" s="526"/>
      <c r="C12" s="312"/>
      <c r="D12" s="312"/>
      <c r="E12" s="312"/>
      <c r="F12" s="312"/>
      <c r="G12" s="312"/>
      <c r="K12" s="464"/>
    </row>
    <row r="13" spans="1:12" ht="16.2" customHeight="1">
      <c r="A13" s="427" t="s">
        <v>454</v>
      </c>
      <c r="B13" s="527" t="s">
        <v>1003</v>
      </c>
      <c r="C13" s="315"/>
      <c r="D13" s="316"/>
      <c r="E13" s="585">
        <v>317.20999999999998</v>
      </c>
      <c r="F13" s="585">
        <v>63.44</v>
      </c>
      <c r="G13" s="586">
        <v>380.65</v>
      </c>
    </row>
    <row r="14" spans="1:12" ht="26.4">
      <c r="A14" s="427" t="s">
        <v>455</v>
      </c>
      <c r="B14" s="527" t="s">
        <v>1004</v>
      </c>
      <c r="C14" s="315"/>
      <c r="D14" s="316"/>
      <c r="E14" s="585">
        <v>645.36</v>
      </c>
      <c r="F14" s="585">
        <v>129.07</v>
      </c>
      <c r="G14" s="586">
        <v>774.43</v>
      </c>
    </row>
    <row r="15" spans="1:12">
      <c r="A15" s="246"/>
      <c r="B15" s="92"/>
      <c r="C15" s="323"/>
      <c r="D15" s="323"/>
      <c r="E15" s="105"/>
      <c r="F15" s="105"/>
      <c r="G15" s="323"/>
    </row>
  </sheetData>
  <mergeCells count="10">
    <mergeCell ref="A4:G4"/>
    <mergeCell ref="A5:G5"/>
    <mergeCell ref="D9:H9"/>
    <mergeCell ref="A10:A11"/>
    <mergeCell ref="B10:B11"/>
    <mergeCell ref="C10:C11"/>
    <mergeCell ref="D10:D11"/>
    <mergeCell ref="E10:E11"/>
    <mergeCell ref="F10:F11"/>
    <mergeCell ref="G10:G11"/>
  </mergeCells>
  <pageMargins left="0.78740157480314965" right="0.39370078740157483" top="0.39370078740157483" bottom="0.39370078740157483" header="0.51181102362204722" footer="0.31496062992125984"/>
  <pageSetup paperSize="9" scale="9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24"/>
  <sheetViews>
    <sheetView zoomScale="75" workbookViewId="0">
      <selection activeCell="Q23" sqref="Q23"/>
    </sheetView>
  </sheetViews>
  <sheetFormatPr defaultRowHeight="13.2"/>
  <cols>
    <col min="2" max="2" width="63.5546875" customWidth="1"/>
    <col min="7" max="7" width="9.6640625" customWidth="1"/>
    <col min="263" max="263" width="9.6640625" customWidth="1"/>
    <col min="519" max="519" width="9.6640625" customWidth="1"/>
    <col min="775" max="775" width="9.6640625" customWidth="1"/>
    <col min="1031" max="1031" width="9.6640625" customWidth="1"/>
    <col min="1287" max="1287" width="9.6640625" customWidth="1"/>
    <col min="1543" max="1543" width="9.6640625" customWidth="1"/>
    <col min="1799" max="1799" width="9.6640625" customWidth="1"/>
    <col min="2055" max="2055" width="9.6640625" customWidth="1"/>
    <col min="2311" max="2311" width="9.6640625" customWidth="1"/>
    <col min="2567" max="2567" width="9.6640625" customWidth="1"/>
    <col min="2823" max="2823" width="9.6640625" customWidth="1"/>
    <col min="3079" max="3079" width="9.6640625" customWidth="1"/>
    <col min="3335" max="3335" width="9.6640625" customWidth="1"/>
    <col min="3591" max="3591" width="9.6640625" customWidth="1"/>
    <col min="3847" max="3847" width="9.6640625" customWidth="1"/>
    <col min="4103" max="4103" width="9.6640625" customWidth="1"/>
    <col min="4359" max="4359" width="9.6640625" customWidth="1"/>
    <col min="4615" max="4615" width="9.6640625" customWidth="1"/>
    <col min="4871" max="4871" width="9.6640625" customWidth="1"/>
    <col min="5127" max="5127" width="9.6640625" customWidth="1"/>
    <col min="5383" max="5383" width="9.6640625" customWidth="1"/>
    <col min="5639" max="5639" width="9.6640625" customWidth="1"/>
    <col min="5895" max="5895" width="9.6640625" customWidth="1"/>
    <col min="6151" max="6151" width="9.6640625" customWidth="1"/>
    <col min="6407" max="6407" width="9.6640625" customWidth="1"/>
    <col min="6663" max="6663" width="9.6640625" customWidth="1"/>
    <col min="6919" max="6919" width="9.6640625" customWidth="1"/>
    <col min="7175" max="7175" width="9.6640625" customWidth="1"/>
    <col min="7431" max="7431" width="9.6640625" customWidth="1"/>
    <col min="7687" max="7687" width="9.6640625" customWidth="1"/>
    <col min="7943" max="7943" width="9.6640625" customWidth="1"/>
    <col min="8199" max="8199" width="9.6640625" customWidth="1"/>
    <col min="8455" max="8455" width="9.6640625" customWidth="1"/>
    <col min="8711" max="8711" width="9.6640625" customWidth="1"/>
    <col min="8967" max="8967" width="9.6640625" customWidth="1"/>
    <col min="9223" max="9223" width="9.6640625" customWidth="1"/>
    <col min="9479" max="9479" width="9.6640625" customWidth="1"/>
    <col min="9735" max="9735" width="9.6640625" customWidth="1"/>
    <col min="9991" max="9991" width="9.6640625" customWidth="1"/>
    <col min="10247" max="10247" width="9.6640625" customWidth="1"/>
    <col min="10503" max="10503" width="9.6640625" customWidth="1"/>
    <col min="10759" max="10759" width="9.6640625" customWidth="1"/>
    <col min="11015" max="11015" width="9.6640625" customWidth="1"/>
    <col min="11271" max="11271" width="9.6640625" customWidth="1"/>
    <col min="11527" max="11527" width="9.6640625" customWidth="1"/>
    <col min="11783" max="11783" width="9.6640625" customWidth="1"/>
    <col min="12039" max="12039" width="9.6640625" customWidth="1"/>
    <col min="12295" max="12295" width="9.6640625" customWidth="1"/>
    <col min="12551" max="12551" width="9.6640625" customWidth="1"/>
    <col min="12807" max="12807" width="9.6640625" customWidth="1"/>
    <col min="13063" max="13063" width="9.6640625" customWidth="1"/>
    <col min="13319" max="13319" width="9.6640625" customWidth="1"/>
    <col min="13575" max="13575" width="9.6640625" customWidth="1"/>
    <col min="13831" max="13831" width="9.6640625" customWidth="1"/>
    <col min="14087" max="14087" width="9.6640625" customWidth="1"/>
    <col min="14343" max="14343" width="9.6640625" customWidth="1"/>
    <col min="14599" max="14599" width="9.6640625" customWidth="1"/>
    <col min="14855" max="14855" width="9.6640625" customWidth="1"/>
    <col min="15111" max="15111" width="9.6640625" customWidth="1"/>
    <col min="15367" max="15367" width="9.6640625" customWidth="1"/>
    <col min="15623" max="15623" width="9.6640625" customWidth="1"/>
    <col min="15879" max="15879" width="9.6640625" customWidth="1"/>
    <col min="16135" max="16135" width="9.6640625" customWidth="1"/>
  </cols>
  <sheetData>
    <row r="1" spans="1:8" ht="15.6">
      <c r="A1" s="141"/>
      <c r="B1" s="141"/>
      <c r="C1" s="141"/>
      <c r="D1" s="141"/>
      <c r="E1" s="529"/>
      <c r="G1" s="528"/>
    </row>
    <row r="2" spans="1:8" ht="15.6">
      <c r="A2" s="141"/>
      <c r="B2" s="141"/>
      <c r="C2" s="141"/>
      <c r="D2" s="141"/>
      <c r="E2" s="529"/>
      <c r="G2" s="528"/>
    </row>
    <row r="3" spans="1:8" ht="15">
      <c r="A3" s="141"/>
      <c r="B3" s="141"/>
      <c r="C3" s="639"/>
      <c r="D3" s="639"/>
      <c r="E3" s="639"/>
      <c r="F3" s="639"/>
      <c r="G3" s="639"/>
    </row>
    <row r="4" spans="1:8" ht="13.8">
      <c r="A4" s="141"/>
      <c r="B4" s="141"/>
      <c r="C4" s="141"/>
      <c r="D4" s="141"/>
      <c r="E4" s="141"/>
      <c r="F4" s="141"/>
      <c r="G4" s="141"/>
    </row>
    <row r="5" spans="1:8" ht="17.399999999999999">
      <c r="A5" s="646" t="s">
        <v>1023</v>
      </c>
      <c r="B5" s="646"/>
      <c r="C5" s="646"/>
      <c r="D5" s="646"/>
      <c r="E5" s="646"/>
      <c r="F5" s="282"/>
      <c r="G5" s="142"/>
      <c r="H5" s="4"/>
    </row>
    <row r="6" spans="1:8" ht="13.8">
      <c r="A6" s="141"/>
      <c r="B6" s="141"/>
      <c r="C6" s="141"/>
      <c r="D6" s="141"/>
      <c r="E6" s="141"/>
      <c r="F6" s="141"/>
      <c r="G6" s="531"/>
    </row>
    <row r="7" spans="1:8" ht="15">
      <c r="A7" s="141"/>
      <c r="B7" s="530"/>
      <c r="C7" s="530"/>
      <c r="D7" s="530"/>
      <c r="E7" s="530"/>
      <c r="F7" s="530"/>
      <c r="G7" s="530"/>
    </row>
    <row r="8" spans="1:8" ht="13.8" thickBot="1">
      <c r="A8" s="30"/>
      <c r="B8" s="30"/>
      <c r="C8" s="631"/>
      <c r="D8" s="631"/>
      <c r="E8" s="631"/>
      <c r="F8" s="631"/>
    </row>
    <row r="9" spans="1:8">
      <c r="A9" s="640" t="s">
        <v>798</v>
      </c>
      <c r="B9" s="642" t="s">
        <v>567</v>
      </c>
      <c r="C9" s="640" t="s">
        <v>799</v>
      </c>
      <c r="D9" s="640" t="s">
        <v>800</v>
      </c>
      <c r="E9" s="644" t="s">
        <v>801</v>
      </c>
    </row>
    <row r="10" spans="1:8" ht="48.6" customHeight="1" thickBot="1">
      <c r="A10" s="641"/>
      <c r="B10" s="643"/>
      <c r="C10" s="641"/>
      <c r="D10" s="641"/>
      <c r="E10" s="645"/>
    </row>
    <row r="11" spans="1:8" ht="13.8" thickBot="1">
      <c r="A11" s="592">
        <v>1</v>
      </c>
      <c r="B11" s="591">
        <v>2</v>
      </c>
      <c r="C11" s="587">
        <v>3</v>
      </c>
      <c r="D11" s="587">
        <v>4</v>
      </c>
      <c r="E11" s="588">
        <v>5</v>
      </c>
    </row>
    <row r="12" spans="1:8">
      <c r="A12" s="284"/>
      <c r="B12" s="599"/>
      <c r="C12" s="123"/>
      <c r="D12" s="17"/>
      <c r="E12" s="332"/>
    </row>
    <row r="13" spans="1:8" ht="30" customHeight="1">
      <c r="A13" s="589" t="s">
        <v>454</v>
      </c>
      <c r="B13" s="600" t="s">
        <v>1024</v>
      </c>
      <c r="C13" s="129">
        <v>255.24</v>
      </c>
      <c r="D13" s="125">
        <v>51.05</v>
      </c>
      <c r="E13" s="590">
        <v>306.29000000000002</v>
      </c>
    </row>
    <row r="14" spans="1:8" ht="46.8">
      <c r="A14" s="589" t="s">
        <v>455</v>
      </c>
      <c r="B14" s="600" t="s">
        <v>1026</v>
      </c>
      <c r="C14" s="129"/>
      <c r="D14" s="125"/>
      <c r="E14" s="590"/>
    </row>
    <row r="15" spans="1:8" ht="15.6">
      <c r="A15" s="589"/>
      <c r="B15" s="601" t="s">
        <v>1006</v>
      </c>
      <c r="C15" s="129">
        <v>503.2</v>
      </c>
      <c r="D15" s="125">
        <v>100.64</v>
      </c>
      <c r="E15" s="590">
        <v>603.84</v>
      </c>
    </row>
    <row r="16" spans="1:8" ht="15.6">
      <c r="A16" s="23"/>
      <c r="B16" s="602" t="s">
        <v>1007</v>
      </c>
      <c r="C16" s="129">
        <v>740.73</v>
      </c>
      <c r="D16" s="125">
        <v>148.15</v>
      </c>
      <c r="E16" s="22">
        <v>888.88</v>
      </c>
    </row>
    <row r="17" spans="1:9" ht="31.2">
      <c r="A17" s="18" t="s">
        <v>456</v>
      </c>
      <c r="B17" s="600" t="s">
        <v>1027</v>
      </c>
      <c r="C17" s="593">
        <v>2701.65</v>
      </c>
      <c r="D17" s="431">
        <v>540.33000000000004</v>
      </c>
      <c r="E17" s="594">
        <v>3241.98</v>
      </c>
    </row>
    <row r="18" spans="1:9" ht="15.6">
      <c r="A18" s="23"/>
      <c r="B18" s="600"/>
      <c r="C18" s="30"/>
      <c r="D18" s="26"/>
      <c r="E18" s="31"/>
    </row>
    <row r="19" spans="1:9" ht="31.8" thickBot="1">
      <c r="A19" s="595">
        <v>4</v>
      </c>
      <c r="B19" s="603" t="s">
        <v>1028</v>
      </c>
      <c r="C19" s="596">
        <v>51.91</v>
      </c>
      <c r="D19" s="598">
        <v>10.38</v>
      </c>
      <c r="E19" s="597">
        <v>62.29</v>
      </c>
      <c r="F19" s="140"/>
      <c r="G19" s="140"/>
      <c r="H19" s="534"/>
      <c r="I19" s="140"/>
    </row>
    <row r="20" spans="1:9" ht="15">
      <c r="C20" s="140"/>
      <c r="D20" s="140"/>
      <c r="E20" s="140"/>
      <c r="F20" s="140"/>
      <c r="G20" s="140"/>
      <c r="H20" s="534"/>
      <c r="I20" s="140"/>
    </row>
    <row r="21" spans="1:9" ht="15">
      <c r="B21" s="533" t="s">
        <v>1025</v>
      </c>
      <c r="C21" s="140"/>
      <c r="D21" s="140"/>
      <c r="E21" s="140"/>
      <c r="F21" s="140"/>
      <c r="G21" s="140"/>
      <c r="H21" s="534"/>
      <c r="I21" s="140"/>
    </row>
    <row r="22" spans="1:9" ht="15">
      <c r="B22" s="140" t="s">
        <v>1008</v>
      </c>
      <c r="C22" s="140"/>
      <c r="D22" s="140"/>
      <c r="E22" s="140"/>
      <c r="F22" s="140"/>
      <c r="G22" s="140"/>
      <c r="H22" s="534"/>
      <c r="I22" s="140"/>
    </row>
    <row r="23" spans="1:9" ht="15">
      <c r="B23" s="532" t="s">
        <v>1009</v>
      </c>
    </row>
    <row r="24" spans="1:9" ht="15">
      <c r="B24" s="140" t="s">
        <v>1010</v>
      </c>
    </row>
  </sheetData>
  <mergeCells count="8">
    <mergeCell ref="C3:G3"/>
    <mergeCell ref="C8:F8"/>
    <mergeCell ref="A9:A10"/>
    <mergeCell ref="B9:B10"/>
    <mergeCell ref="C9:C10"/>
    <mergeCell ref="D9:D10"/>
    <mergeCell ref="E9:E10"/>
    <mergeCell ref="A5:E5"/>
  </mergeCells>
  <pageMargins left="0.78740157480314965" right="0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4"/>
  <sheetViews>
    <sheetView zoomScale="120" workbookViewId="0">
      <selection activeCell="A290" sqref="A290:E295"/>
    </sheetView>
  </sheetViews>
  <sheetFormatPr defaultRowHeight="13.2"/>
  <cols>
    <col min="1" max="1" width="5.44140625" customWidth="1"/>
    <col min="2" max="2" width="37.33203125" customWidth="1"/>
    <col min="3" max="3" width="7.6640625" customWidth="1"/>
    <col min="4" max="4" width="11.33203125" customWidth="1"/>
    <col min="6" max="6" width="10.44140625" customWidth="1"/>
  </cols>
  <sheetData>
    <row r="1" spans="1:6">
      <c r="D1" s="43"/>
    </row>
    <row r="2" spans="1:6">
      <c r="C2" s="44"/>
      <c r="D2" s="44"/>
    </row>
    <row r="3" spans="1:6">
      <c r="A3" s="45" t="s">
        <v>36</v>
      </c>
      <c r="B3" s="4"/>
      <c r="C3" s="4"/>
      <c r="D3" s="4"/>
    </row>
    <row r="4" spans="1:6">
      <c r="A4" s="1" t="s">
        <v>37</v>
      </c>
      <c r="B4" s="4"/>
      <c r="C4" s="1"/>
      <c r="D4" s="4"/>
    </row>
    <row r="5" spans="1:6">
      <c r="A5" s="4" t="s">
        <v>2</v>
      </c>
      <c r="B5" s="1"/>
      <c r="C5" s="4"/>
      <c r="D5" s="4"/>
    </row>
    <row r="6" spans="1:6" ht="13.8" thickBot="1">
      <c r="D6" t="s">
        <v>38</v>
      </c>
      <c r="F6" s="46" t="s">
        <v>926</v>
      </c>
    </row>
    <row r="7" spans="1:6">
      <c r="A7" s="47" t="s">
        <v>6</v>
      </c>
      <c r="B7" s="47" t="s">
        <v>39</v>
      </c>
      <c r="C7" s="47" t="s">
        <v>40</v>
      </c>
      <c r="D7" s="48" t="s">
        <v>4</v>
      </c>
      <c r="E7" s="7" t="s">
        <v>5</v>
      </c>
      <c r="F7" s="7" t="s">
        <v>4</v>
      </c>
    </row>
    <row r="8" spans="1:6">
      <c r="A8" s="49" t="s">
        <v>41</v>
      </c>
      <c r="B8" s="49" t="s">
        <v>42</v>
      </c>
      <c r="C8" s="49" t="s">
        <v>13</v>
      </c>
      <c r="D8" s="50" t="s">
        <v>43</v>
      </c>
      <c r="E8" s="9" t="s">
        <v>9</v>
      </c>
      <c r="F8" s="9" t="s">
        <v>10</v>
      </c>
    </row>
    <row r="9" spans="1:6">
      <c r="A9" s="49"/>
      <c r="B9" s="49"/>
      <c r="C9" s="49"/>
      <c r="D9" s="50" t="s">
        <v>44</v>
      </c>
      <c r="E9" s="10">
        <v>0.2</v>
      </c>
      <c r="F9" s="9" t="s">
        <v>14</v>
      </c>
    </row>
    <row r="10" spans="1:6" ht="13.8" thickBot="1">
      <c r="A10" s="49"/>
      <c r="B10" s="49"/>
      <c r="C10" s="49"/>
      <c r="D10" s="50" t="s">
        <v>9</v>
      </c>
      <c r="E10" s="9"/>
      <c r="F10" s="9" t="s">
        <v>9</v>
      </c>
    </row>
    <row r="11" spans="1:6" ht="13.8" thickBot="1">
      <c r="A11" s="51">
        <v>1</v>
      </c>
      <c r="B11" s="51">
        <v>2</v>
      </c>
      <c r="C11" s="51">
        <v>3</v>
      </c>
      <c r="D11" s="51">
        <v>4</v>
      </c>
      <c r="E11" s="13">
        <v>5</v>
      </c>
      <c r="F11" s="14">
        <v>6</v>
      </c>
    </row>
    <row r="12" spans="1:6">
      <c r="A12" s="18">
        <v>1</v>
      </c>
      <c r="B12" s="52" t="s">
        <v>45</v>
      </c>
      <c r="C12" s="18"/>
      <c r="D12" s="26"/>
      <c r="E12" s="53"/>
      <c r="F12" s="54"/>
    </row>
    <row r="13" spans="1:6">
      <c r="A13" s="55"/>
      <c r="B13" s="56" t="s">
        <v>46</v>
      </c>
      <c r="C13" s="57" t="s">
        <v>47</v>
      </c>
      <c r="D13" s="58">
        <v>1936.18</v>
      </c>
      <c r="E13" s="24">
        <f>D13*0.2</f>
        <v>387.23600000000005</v>
      </c>
      <c r="F13" s="25">
        <f>D13+E13</f>
        <v>2323.4160000000002</v>
      </c>
    </row>
    <row r="14" spans="1:6">
      <c r="A14" s="55"/>
      <c r="B14" s="56" t="s">
        <v>48</v>
      </c>
      <c r="C14" s="57" t="s">
        <v>47</v>
      </c>
      <c r="D14" s="58">
        <v>2523.08</v>
      </c>
      <c r="E14" s="24">
        <f t="shared" ref="E14:E16" si="0">D14*0.2</f>
        <v>504.61599999999999</v>
      </c>
      <c r="F14" s="25">
        <f t="shared" ref="F14:F15" si="1">D14+E14</f>
        <v>3027.6959999999999</v>
      </c>
    </row>
    <row r="15" spans="1:6">
      <c r="A15" s="55"/>
      <c r="B15" s="56" t="s">
        <v>49</v>
      </c>
      <c r="C15" s="57" t="s">
        <v>47</v>
      </c>
      <c r="D15" s="58">
        <v>3194.48</v>
      </c>
      <c r="E15" s="24">
        <f t="shared" si="0"/>
        <v>638.89600000000007</v>
      </c>
      <c r="F15" s="25">
        <f t="shared" si="1"/>
        <v>3833.3760000000002</v>
      </c>
    </row>
    <row r="16" spans="1:6">
      <c r="A16" s="55"/>
      <c r="B16" s="56" t="s">
        <v>50</v>
      </c>
      <c r="C16" s="57" t="s">
        <v>47</v>
      </c>
      <c r="D16" s="58">
        <v>3783.55</v>
      </c>
      <c r="E16" s="24">
        <f t="shared" si="0"/>
        <v>756.71</v>
      </c>
      <c r="F16" s="25">
        <v>4540.26</v>
      </c>
    </row>
    <row r="17" spans="1:6">
      <c r="A17" s="55"/>
      <c r="B17" s="59" t="s">
        <v>51</v>
      </c>
      <c r="C17" s="57"/>
      <c r="D17" s="58"/>
      <c r="E17" s="26"/>
      <c r="F17" s="31"/>
    </row>
    <row r="18" spans="1:6">
      <c r="A18" s="55"/>
      <c r="B18" s="59" t="s">
        <v>52</v>
      </c>
      <c r="C18" s="57"/>
      <c r="D18" s="58"/>
      <c r="E18" s="26"/>
      <c r="F18" s="31"/>
    </row>
    <row r="19" spans="1:6">
      <c r="A19" s="55"/>
      <c r="B19" s="59" t="s">
        <v>46</v>
      </c>
      <c r="C19" s="57" t="s">
        <v>47</v>
      </c>
      <c r="D19" s="58">
        <v>77.97</v>
      </c>
      <c r="E19" s="24">
        <f t="shared" ref="E19:E22" si="2">D19*0.2</f>
        <v>15.594000000000001</v>
      </c>
      <c r="F19" s="25">
        <f t="shared" ref="F19:F22" si="3">D19+E19</f>
        <v>93.563999999999993</v>
      </c>
    </row>
    <row r="20" spans="1:6">
      <c r="A20" s="55"/>
      <c r="B20" s="59" t="s">
        <v>53</v>
      </c>
      <c r="C20" s="57" t="s">
        <v>47</v>
      </c>
      <c r="D20" s="58">
        <v>82.3</v>
      </c>
      <c r="E20" s="24">
        <f t="shared" si="2"/>
        <v>16.46</v>
      </c>
      <c r="F20" s="25">
        <f t="shared" si="3"/>
        <v>98.759999999999991</v>
      </c>
    </row>
    <row r="21" spans="1:6">
      <c r="A21" s="55"/>
      <c r="B21" s="59" t="s">
        <v>54</v>
      </c>
      <c r="C21" s="57" t="s">
        <v>47</v>
      </c>
      <c r="D21" s="58">
        <v>155.94</v>
      </c>
      <c r="E21" s="24">
        <f t="shared" si="2"/>
        <v>31.188000000000002</v>
      </c>
      <c r="F21" s="25">
        <f t="shared" si="3"/>
        <v>187.12799999999999</v>
      </c>
    </row>
    <row r="22" spans="1:6">
      <c r="A22" s="55"/>
      <c r="B22" s="59" t="s">
        <v>55</v>
      </c>
      <c r="C22" s="57" t="s">
        <v>47</v>
      </c>
      <c r="D22" s="58">
        <v>179.76</v>
      </c>
      <c r="E22" s="24">
        <f t="shared" si="2"/>
        <v>35.951999999999998</v>
      </c>
      <c r="F22" s="25">
        <f t="shared" si="3"/>
        <v>215.71199999999999</v>
      </c>
    </row>
    <row r="23" spans="1:6">
      <c r="A23" s="55">
        <v>2</v>
      </c>
      <c r="B23" s="56" t="s">
        <v>56</v>
      </c>
      <c r="C23" s="57"/>
      <c r="D23" s="58"/>
      <c r="E23" s="26"/>
      <c r="F23" s="31"/>
    </row>
    <row r="24" spans="1:6">
      <c r="A24" s="55"/>
      <c r="B24" s="59" t="s">
        <v>57</v>
      </c>
      <c r="C24" s="57"/>
      <c r="D24" s="58"/>
      <c r="E24" s="26"/>
      <c r="F24" s="31"/>
    </row>
    <row r="25" spans="1:6">
      <c r="A25" s="55"/>
      <c r="B25" s="56" t="s">
        <v>58</v>
      </c>
      <c r="C25" s="57" t="s">
        <v>47</v>
      </c>
      <c r="D25" s="58">
        <v>896.62</v>
      </c>
      <c r="E25" s="24">
        <f t="shared" ref="E25:E31" si="4">D25*0.2</f>
        <v>179.32400000000001</v>
      </c>
      <c r="F25" s="25">
        <v>1075.94</v>
      </c>
    </row>
    <row r="26" spans="1:6">
      <c r="A26" s="55"/>
      <c r="B26" s="60" t="s">
        <v>59</v>
      </c>
      <c r="C26" s="57" t="s">
        <v>47</v>
      </c>
      <c r="D26" s="58">
        <v>1150.01</v>
      </c>
      <c r="E26" s="24">
        <f t="shared" si="4"/>
        <v>230.00200000000001</v>
      </c>
      <c r="F26" s="25">
        <f t="shared" ref="F26:F31" si="5">D26+E26</f>
        <v>1380.0119999999999</v>
      </c>
    </row>
    <row r="27" spans="1:6">
      <c r="A27" s="55"/>
      <c r="B27" s="59" t="s">
        <v>60</v>
      </c>
      <c r="C27" s="57" t="s">
        <v>47</v>
      </c>
      <c r="D27" s="58">
        <v>1373.08</v>
      </c>
      <c r="E27" s="24">
        <f t="shared" si="4"/>
        <v>274.61599999999999</v>
      </c>
      <c r="F27" s="25">
        <v>1647.7</v>
      </c>
    </row>
    <row r="28" spans="1:6">
      <c r="A28" s="55"/>
      <c r="B28" s="59" t="s">
        <v>61</v>
      </c>
      <c r="C28" s="57" t="s">
        <v>47</v>
      </c>
      <c r="D28" s="58">
        <v>1741.27</v>
      </c>
      <c r="E28" s="24">
        <f t="shared" si="4"/>
        <v>348.25400000000002</v>
      </c>
      <c r="F28" s="25">
        <f t="shared" si="5"/>
        <v>2089.5239999999999</v>
      </c>
    </row>
    <row r="29" spans="1:6">
      <c r="A29" s="55"/>
      <c r="B29" s="59" t="s">
        <v>62</v>
      </c>
      <c r="C29" s="57" t="s">
        <v>47</v>
      </c>
      <c r="D29" s="58">
        <v>1879.87</v>
      </c>
      <c r="E29" s="24">
        <f t="shared" si="4"/>
        <v>375.97399999999999</v>
      </c>
      <c r="F29" s="25">
        <f t="shared" si="5"/>
        <v>2255.8440000000001</v>
      </c>
    </row>
    <row r="30" spans="1:6">
      <c r="A30" s="55"/>
      <c r="B30" s="60" t="s">
        <v>63</v>
      </c>
      <c r="C30" s="57" t="s">
        <v>47</v>
      </c>
      <c r="D30" s="58">
        <v>2128.9299999999998</v>
      </c>
      <c r="E30" s="24">
        <f t="shared" si="4"/>
        <v>425.786</v>
      </c>
      <c r="F30" s="25">
        <v>2554.7199999999998</v>
      </c>
    </row>
    <row r="31" spans="1:6">
      <c r="A31" s="55"/>
      <c r="B31" s="60" t="s">
        <v>64</v>
      </c>
      <c r="C31" s="57" t="s">
        <v>47</v>
      </c>
      <c r="D31" s="58">
        <v>2436.46</v>
      </c>
      <c r="E31" s="24">
        <f t="shared" si="4"/>
        <v>487.29200000000003</v>
      </c>
      <c r="F31" s="25">
        <f t="shared" si="5"/>
        <v>2923.752</v>
      </c>
    </row>
    <row r="32" spans="1:6">
      <c r="A32" s="55">
        <v>3</v>
      </c>
      <c r="B32" s="56" t="s">
        <v>65</v>
      </c>
      <c r="C32" s="57"/>
      <c r="D32" s="58"/>
      <c r="E32" s="26"/>
      <c r="F32" s="31"/>
    </row>
    <row r="33" spans="1:6">
      <c r="A33" s="55"/>
      <c r="B33" s="60" t="s">
        <v>66</v>
      </c>
      <c r="C33" s="57"/>
      <c r="D33" s="58"/>
      <c r="E33" s="26"/>
      <c r="F33" s="31"/>
    </row>
    <row r="34" spans="1:6">
      <c r="A34" s="55"/>
      <c r="B34" s="59" t="s">
        <v>67</v>
      </c>
      <c r="C34" s="57" t="s">
        <v>68</v>
      </c>
      <c r="D34" s="58">
        <v>2202.56</v>
      </c>
      <c r="E34" s="24">
        <f t="shared" ref="E34:E39" si="6">D34*0.2</f>
        <v>440.512</v>
      </c>
      <c r="F34" s="25">
        <f t="shared" ref="F34:F39" si="7">D34+E34</f>
        <v>2643.0720000000001</v>
      </c>
    </row>
    <row r="35" spans="1:6">
      <c r="A35" s="55"/>
      <c r="B35" s="56" t="s">
        <v>49</v>
      </c>
      <c r="C35" s="57" t="s">
        <v>47</v>
      </c>
      <c r="D35" s="58">
        <v>2429.9699999999998</v>
      </c>
      <c r="E35" s="24">
        <f t="shared" si="6"/>
        <v>485.99399999999997</v>
      </c>
      <c r="F35" s="25">
        <f t="shared" si="7"/>
        <v>2915.9639999999999</v>
      </c>
    </row>
    <row r="36" spans="1:6">
      <c r="A36" s="55"/>
      <c r="B36" s="56" t="s">
        <v>50</v>
      </c>
      <c r="C36" s="57" t="s">
        <v>47</v>
      </c>
      <c r="D36" s="58">
        <v>2689.85</v>
      </c>
      <c r="E36" s="24">
        <f t="shared" si="6"/>
        <v>537.97</v>
      </c>
      <c r="F36" s="25">
        <v>3227.82</v>
      </c>
    </row>
    <row r="37" spans="1:6">
      <c r="A37" s="55"/>
      <c r="B37" s="59" t="s">
        <v>69</v>
      </c>
      <c r="C37" s="57" t="s">
        <v>47</v>
      </c>
      <c r="D37" s="58">
        <v>3014.73</v>
      </c>
      <c r="E37" s="24">
        <f t="shared" si="6"/>
        <v>602.94600000000003</v>
      </c>
      <c r="F37" s="25">
        <v>3617.68</v>
      </c>
    </row>
    <row r="38" spans="1:6">
      <c r="A38" s="55"/>
      <c r="B38" s="56" t="s">
        <v>70</v>
      </c>
      <c r="C38" s="57" t="s">
        <v>47</v>
      </c>
      <c r="D38" s="58">
        <v>3699.08</v>
      </c>
      <c r="E38" s="24">
        <f t="shared" si="6"/>
        <v>739.81600000000003</v>
      </c>
      <c r="F38" s="25">
        <f t="shared" si="7"/>
        <v>4438.8959999999997</v>
      </c>
    </row>
    <row r="39" spans="1:6">
      <c r="A39" s="55"/>
      <c r="B39" s="59" t="s">
        <v>71</v>
      </c>
      <c r="C39" s="57" t="s">
        <v>47</v>
      </c>
      <c r="D39" s="58">
        <v>5147.9799999999996</v>
      </c>
      <c r="E39" s="24">
        <f t="shared" si="6"/>
        <v>1029.596</v>
      </c>
      <c r="F39" s="25">
        <f t="shared" si="7"/>
        <v>6177.5759999999991</v>
      </c>
    </row>
    <row r="40" spans="1:6">
      <c r="A40" s="55">
        <v>4</v>
      </c>
      <c r="B40" s="56" t="s">
        <v>72</v>
      </c>
      <c r="C40" s="57"/>
      <c r="D40" s="58"/>
      <c r="E40" s="26"/>
      <c r="F40" s="31"/>
    </row>
    <row r="41" spans="1:6">
      <c r="A41" s="55"/>
      <c r="B41" s="56" t="s">
        <v>73</v>
      </c>
      <c r="C41" s="57"/>
      <c r="D41" s="58"/>
      <c r="E41" s="26"/>
      <c r="F41" s="31"/>
    </row>
    <row r="42" spans="1:6">
      <c r="A42" s="55"/>
      <c r="B42" s="56" t="s">
        <v>74</v>
      </c>
      <c r="C42" s="57" t="s">
        <v>47</v>
      </c>
      <c r="D42" s="58">
        <v>1409.9</v>
      </c>
      <c r="E42" s="24">
        <f t="shared" ref="E42:E45" si="8">D42*0.2</f>
        <v>281.98</v>
      </c>
      <c r="F42" s="25">
        <f t="shared" ref="F42:F45" si="9">D42+E42</f>
        <v>1691.88</v>
      </c>
    </row>
    <row r="43" spans="1:6">
      <c r="A43" s="55"/>
      <c r="B43" s="60" t="s">
        <v>69</v>
      </c>
      <c r="C43" s="57" t="s">
        <v>47</v>
      </c>
      <c r="D43" s="58">
        <v>1754.25</v>
      </c>
      <c r="E43" s="24">
        <f t="shared" si="8"/>
        <v>350.85</v>
      </c>
      <c r="F43" s="25">
        <v>2105.1</v>
      </c>
    </row>
    <row r="44" spans="1:6">
      <c r="A44" s="55"/>
      <c r="B44" s="59" t="s">
        <v>70</v>
      </c>
      <c r="C44" s="57" t="s">
        <v>47</v>
      </c>
      <c r="D44" s="58">
        <v>2720.17</v>
      </c>
      <c r="E44" s="24">
        <f t="shared" si="8"/>
        <v>544.03399999999999</v>
      </c>
      <c r="F44" s="25">
        <f t="shared" si="9"/>
        <v>3264.2040000000002</v>
      </c>
    </row>
    <row r="45" spans="1:6">
      <c r="A45" s="55"/>
      <c r="B45" s="56" t="s">
        <v>75</v>
      </c>
      <c r="C45" s="57" t="s">
        <v>47</v>
      </c>
      <c r="D45" s="58">
        <v>3824.7</v>
      </c>
      <c r="E45" s="24">
        <f t="shared" si="8"/>
        <v>764.94</v>
      </c>
      <c r="F45" s="25">
        <f t="shared" si="9"/>
        <v>4589.6399999999994</v>
      </c>
    </row>
    <row r="46" spans="1:6">
      <c r="A46" s="55">
        <v>5</v>
      </c>
      <c r="B46" s="56" t="s">
        <v>76</v>
      </c>
      <c r="C46" s="57"/>
      <c r="D46" s="58"/>
      <c r="E46" s="26"/>
      <c r="F46" s="31"/>
    </row>
    <row r="47" spans="1:6">
      <c r="A47" s="55"/>
      <c r="B47" s="59" t="s">
        <v>77</v>
      </c>
      <c r="C47" s="57"/>
      <c r="D47" s="58"/>
      <c r="E47" s="26"/>
      <c r="F47" s="31"/>
    </row>
    <row r="48" spans="1:6">
      <c r="A48" s="55"/>
      <c r="B48" s="59" t="s">
        <v>78</v>
      </c>
      <c r="C48" s="57" t="s">
        <v>47</v>
      </c>
      <c r="D48" s="58">
        <v>719.03</v>
      </c>
      <c r="E48" s="24">
        <f t="shared" ref="E48:E54" si="10">D48*0.2</f>
        <v>143.80600000000001</v>
      </c>
      <c r="F48" s="25">
        <f t="shared" ref="F48:F54" si="11">D48+E48</f>
        <v>862.83600000000001</v>
      </c>
    </row>
    <row r="49" spans="1:6">
      <c r="A49" s="55"/>
      <c r="B49" s="59" t="s">
        <v>79</v>
      </c>
      <c r="C49" s="57" t="s">
        <v>47</v>
      </c>
      <c r="D49" s="58">
        <v>898.78</v>
      </c>
      <c r="E49" s="24">
        <f t="shared" si="10"/>
        <v>179.756</v>
      </c>
      <c r="F49" s="25">
        <f t="shared" si="11"/>
        <v>1078.5360000000001</v>
      </c>
    </row>
    <row r="50" spans="1:6">
      <c r="A50" s="55"/>
      <c r="B50" s="60" t="s">
        <v>48</v>
      </c>
      <c r="C50" s="57" t="s">
        <v>68</v>
      </c>
      <c r="D50" s="58">
        <v>1121.8599999999999</v>
      </c>
      <c r="E50" s="24">
        <f t="shared" si="10"/>
        <v>224.37199999999999</v>
      </c>
      <c r="F50" s="25">
        <f t="shared" si="11"/>
        <v>1346.232</v>
      </c>
    </row>
    <row r="51" spans="1:6">
      <c r="A51" s="55"/>
      <c r="B51" s="60" t="s">
        <v>80</v>
      </c>
      <c r="C51" s="57" t="s">
        <v>68</v>
      </c>
      <c r="D51" s="58">
        <v>1405.57</v>
      </c>
      <c r="E51" s="24">
        <f t="shared" si="10"/>
        <v>281.11399999999998</v>
      </c>
      <c r="F51" s="25">
        <f t="shared" si="11"/>
        <v>1686.684</v>
      </c>
    </row>
    <row r="52" spans="1:6">
      <c r="A52" s="55"/>
      <c r="B52" s="56" t="s">
        <v>81</v>
      </c>
      <c r="C52" s="57" t="s">
        <v>47</v>
      </c>
      <c r="D52" s="58">
        <v>1433.72</v>
      </c>
      <c r="E52" s="24">
        <f t="shared" si="10"/>
        <v>286.74400000000003</v>
      </c>
      <c r="F52" s="25">
        <f t="shared" si="11"/>
        <v>1720.4639999999999</v>
      </c>
    </row>
    <row r="53" spans="1:6">
      <c r="A53" s="55"/>
      <c r="B53" s="56" t="s">
        <v>49</v>
      </c>
      <c r="C53" s="57" t="s">
        <v>47</v>
      </c>
      <c r="D53" s="58">
        <v>1630.82</v>
      </c>
      <c r="E53" s="24">
        <f t="shared" si="10"/>
        <v>326.16399999999999</v>
      </c>
      <c r="F53" s="25">
        <f t="shared" si="11"/>
        <v>1956.9839999999999</v>
      </c>
    </row>
    <row r="54" spans="1:6">
      <c r="A54" s="55"/>
      <c r="B54" s="59" t="s">
        <v>50</v>
      </c>
      <c r="C54" s="57" t="s">
        <v>47</v>
      </c>
      <c r="D54" s="58">
        <v>1888.53</v>
      </c>
      <c r="E54" s="24">
        <f t="shared" si="10"/>
        <v>377.70600000000002</v>
      </c>
      <c r="F54" s="25">
        <f t="shared" si="11"/>
        <v>2266.2359999999999</v>
      </c>
    </row>
    <row r="55" spans="1:6">
      <c r="A55" s="55">
        <v>6</v>
      </c>
      <c r="B55" s="59" t="s">
        <v>82</v>
      </c>
      <c r="C55" s="57"/>
      <c r="D55" s="58"/>
      <c r="E55" s="26"/>
      <c r="F55" s="31"/>
    </row>
    <row r="56" spans="1:6">
      <c r="A56" s="55"/>
      <c r="B56" s="59" t="s">
        <v>83</v>
      </c>
      <c r="C56" s="57"/>
      <c r="D56" s="58"/>
      <c r="E56" s="26"/>
      <c r="F56" s="31"/>
    </row>
    <row r="57" spans="1:6">
      <c r="A57" s="55"/>
      <c r="B57" s="59" t="s">
        <v>84</v>
      </c>
      <c r="C57" s="57"/>
      <c r="D57" s="58"/>
      <c r="E57" s="26"/>
      <c r="F57" s="31"/>
    </row>
    <row r="58" spans="1:6">
      <c r="A58" s="55"/>
      <c r="B58" s="59" t="s">
        <v>85</v>
      </c>
      <c r="C58" s="57"/>
      <c r="D58" s="58"/>
      <c r="E58" s="26"/>
      <c r="F58" s="31"/>
    </row>
    <row r="59" spans="1:6">
      <c r="A59" s="55"/>
      <c r="B59" s="59" t="s">
        <v>86</v>
      </c>
      <c r="C59" s="57" t="s">
        <v>47</v>
      </c>
      <c r="D59" s="58">
        <v>9785.7900000000009</v>
      </c>
      <c r="E59" s="24">
        <f t="shared" ref="E59:E60" si="12">D59*0.2</f>
        <v>1957.1580000000004</v>
      </c>
      <c r="F59" s="25">
        <f t="shared" ref="F59:F60" si="13">D59+E59</f>
        <v>11742.948</v>
      </c>
    </row>
    <row r="60" spans="1:6">
      <c r="A60" s="61"/>
      <c r="B60" s="62" t="s">
        <v>87</v>
      </c>
      <c r="C60" s="63" t="s">
        <v>47</v>
      </c>
      <c r="D60" s="64">
        <v>11632.2</v>
      </c>
      <c r="E60" s="24">
        <f t="shared" si="12"/>
        <v>2326.44</v>
      </c>
      <c r="F60" s="25">
        <f t="shared" si="13"/>
        <v>13958.640000000001</v>
      </c>
    </row>
    <row r="61" spans="1:6">
      <c r="A61" s="18">
        <v>7</v>
      </c>
      <c r="B61" s="65" t="s">
        <v>88</v>
      </c>
      <c r="C61" s="27"/>
      <c r="D61" s="58"/>
      <c r="E61" s="26"/>
      <c r="F61" s="31"/>
    </row>
    <row r="62" spans="1:6">
      <c r="A62" s="18"/>
      <c r="B62" s="65" t="s">
        <v>89</v>
      </c>
      <c r="C62" s="27" t="s">
        <v>47</v>
      </c>
      <c r="D62" s="58">
        <v>998.56</v>
      </c>
      <c r="E62" s="24">
        <f t="shared" ref="E62:E63" si="14">D62*0.2</f>
        <v>199.71199999999999</v>
      </c>
      <c r="F62" s="25">
        <f t="shared" ref="F62:F67" si="15">D62+E62</f>
        <v>1198.2719999999999</v>
      </c>
    </row>
    <row r="63" spans="1:6">
      <c r="A63" s="18">
        <v>8</v>
      </c>
      <c r="B63" s="65" t="s">
        <v>90</v>
      </c>
      <c r="C63" s="27" t="s">
        <v>91</v>
      </c>
      <c r="D63" s="58">
        <v>117.49</v>
      </c>
      <c r="E63" s="24">
        <f t="shared" si="14"/>
        <v>23.498000000000001</v>
      </c>
      <c r="F63" s="25">
        <f t="shared" si="15"/>
        <v>140.988</v>
      </c>
    </row>
    <row r="64" spans="1:6">
      <c r="A64" s="18">
        <v>9</v>
      </c>
      <c r="B64" s="65" t="s">
        <v>92</v>
      </c>
      <c r="C64" s="27"/>
      <c r="D64" s="58"/>
      <c r="E64" s="26"/>
      <c r="F64" s="31"/>
    </row>
    <row r="65" spans="1:6">
      <c r="A65" s="18"/>
      <c r="B65" s="65" t="s">
        <v>93</v>
      </c>
      <c r="C65" s="27" t="s">
        <v>47</v>
      </c>
      <c r="D65" s="58">
        <v>1449.15</v>
      </c>
      <c r="E65" s="24">
        <f t="shared" ref="E65:E67" si="16">D65*0.2</f>
        <v>289.83000000000004</v>
      </c>
      <c r="F65" s="25">
        <f t="shared" si="15"/>
        <v>1738.98</v>
      </c>
    </row>
    <row r="66" spans="1:6">
      <c r="A66" s="18"/>
      <c r="B66" s="65" t="s">
        <v>94</v>
      </c>
      <c r="C66" s="27" t="s">
        <v>47</v>
      </c>
      <c r="D66" s="58">
        <v>1343.11</v>
      </c>
      <c r="E66" s="24">
        <f t="shared" si="16"/>
        <v>268.62200000000001</v>
      </c>
      <c r="F66" s="25">
        <f t="shared" si="15"/>
        <v>1611.732</v>
      </c>
    </row>
    <row r="67" spans="1:6">
      <c r="A67" s="18"/>
      <c r="B67" s="65" t="s">
        <v>95</v>
      </c>
      <c r="C67" s="27" t="s">
        <v>47</v>
      </c>
      <c r="D67" s="58">
        <v>1879.53</v>
      </c>
      <c r="E67" s="24">
        <f t="shared" si="16"/>
        <v>375.90600000000001</v>
      </c>
      <c r="F67" s="25">
        <f t="shared" si="15"/>
        <v>2255.4360000000001</v>
      </c>
    </row>
    <row r="68" spans="1:6">
      <c r="A68" s="18">
        <v>10</v>
      </c>
      <c r="B68" s="65" t="s">
        <v>96</v>
      </c>
      <c r="C68" s="27"/>
      <c r="D68" s="58"/>
      <c r="E68" s="26"/>
      <c r="F68" s="31"/>
    </row>
    <row r="69" spans="1:6">
      <c r="A69" s="18"/>
      <c r="B69" s="65" t="s">
        <v>97</v>
      </c>
      <c r="C69" s="27" t="s">
        <v>925</v>
      </c>
      <c r="D69" s="58">
        <v>363.62</v>
      </c>
      <c r="E69" s="24">
        <f>D69*0.2</f>
        <v>72.724000000000004</v>
      </c>
      <c r="F69" s="25">
        <f>D69+E69</f>
        <v>436.34399999999999</v>
      </c>
    </row>
    <row r="70" spans="1:6">
      <c r="A70" s="18"/>
      <c r="B70" s="65"/>
      <c r="C70" s="27"/>
      <c r="D70" s="58"/>
      <c r="E70" s="26"/>
      <c r="F70" s="31"/>
    </row>
    <row r="71" spans="1:6">
      <c r="A71" s="18"/>
      <c r="B71" s="65" t="s">
        <v>924</v>
      </c>
      <c r="C71" s="27" t="s">
        <v>925</v>
      </c>
      <c r="D71" s="58">
        <v>145.96559999999999</v>
      </c>
      <c r="E71" s="24">
        <f>D71*0.2</f>
        <v>29.19312</v>
      </c>
      <c r="F71" s="25">
        <f>D71+E71</f>
        <v>175.15871999999999</v>
      </c>
    </row>
    <row r="72" spans="1:6">
      <c r="A72" s="18"/>
      <c r="B72" s="65"/>
      <c r="C72" s="27"/>
      <c r="D72" s="58"/>
      <c r="E72" s="24"/>
      <c r="F72" s="25"/>
    </row>
    <row r="73" spans="1:6">
      <c r="A73" s="18">
        <v>11</v>
      </c>
      <c r="B73" s="65" t="s">
        <v>102</v>
      </c>
      <c r="C73" s="27"/>
      <c r="D73" s="58"/>
      <c r="E73" s="26"/>
      <c r="F73" s="31"/>
    </row>
    <row r="74" spans="1:6">
      <c r="A74" s="18"/>
      <c r="B74" s="65" t="s">
        <v>103</v>
      </c>
      <c r="C74" s="27"/>
      <c r="D74" s="58"/>
      <c r="E74" s="26"/>
      <c r="F74" s="31"/>
    </row>
    <row r="75" spans="1:6">
      <c r="A75" s="21"/>
      <c r="B75" s="26" t="s">
        <v>104</v>
      </c>
      <c r="C75" s="66" t="s">
        <v>98</v>
      </c>
      <c r="D75" s="58">
        <v>12582.18</v>
      </c>
      <c r="E75" s="24">
        <f t="shared" ref="E75:E80" si="17">D75*0.2</f>
        <v>2516.4360000000001</v>
      </c>
      <c r="F75" s="25">
        <f t="shared" ref="F75:F80" si="18">D75+E75</f>
        <v>15098.616</v>
      </c>
    </row>
    <row r="76" spans="1:6">
      <c r="A76" s="21"/>
      <c r="B76" s="16" t="s">
        <v>105</v>
      </c>
      <c r="C76" s="66" t="s">
        <v>98</v>
      </c>
      <c r="D76" s="58">
        <v>12226.02</v>
      </c>
      <c r="E76" s="24">
        <f t="shared" si="17"/>
        <v>2445.2040000000002</v>
      </c>
      <c r="F76" s="25">
        <f t="shared" si="18"/>
        <v>14671.224</v>
      </c>
    </row>
    <row r="77" spans="1:6">
      <c r="A77" s="21"/>
      <c r="B77" s="16" t="s">
        <v>106</v>
      </c>
      <c r="C77" s="66" t="s">
        <v>98</v>
      </c>
      <c r="D77" s="58">
        <v>12071.67</v>
      </c>
      <c r="E77" s="24">
        <f t="shared" si="17"/>
        <v>2414.3340000000003</v>
      </c>
      <c r="F77" s="25">
        <f t="shared" si="18"/>
        <v>14486.004000000001</v>
      </c>
    </row>
    <row r="78" spans="1:6">
      <c r="A78" s="21"/>
      <c r="B78" s="16" t="s">
        <v>107</v>
      </c>
      <c r="C78" s="66" t="s">
        <v>98</v>
      </c>
      <c r="D78" s="58">
        <v>11468.56</v>
      </c>
      <c r="E78" s="24">
        <f t="shared" si="17"/>
        <v>2293.712</v>
      </c>
      <c r="F78" s="25">
        <f t="shared" si="18"/>
        <v>13762.271999999999</v>
      </c>
    </row>
    <row r="79" spans="1:6">
      <c r="A79" s="21"/>
      <c r="B79" s="16" t="s">
        <v>108</v>
      </c>
      <c r="C79" s="66" t="s">
        <v>98</v>
      </c>
      <c r="D79" s="58">
        <v>11658.52</v>
      </c>
      <c r="E79" s="24">
        <f t="shared" si="17"/>
        <v>2331.7040000000002</v>
      </c>
      <c r="F79" s="25">
        <f t="shared" si="18"/>
        <v>13990.224</v>
      </c>
    </row>
    <row r="80" spans="1:6">
      <c r="A80" s="21"/>
      <c r="B80" s="16" t="s">
        <v>109</v>
      </c>
      <c r="C80" s="66" t="s">
        <v>98</v>
      </c>
      <c r="D80" s="58">
        <v>15942</v>
      </c>
      <c r="E80" s="24">
        <f t="shared" si="17"/>
        <v>3188.4</v>
      </c>
      <c r="F80" s="25">
        <f t="shared" si="18"/>
        <v>19130.400000000001</v>
      </c>
    </row>
    <row r="81" spans="1:6">
      <c r="A81" s="21">
        <v>12</v>
      </c>
      <c r="B81" s="19" t="s">
        <v>110</v>
      </c>
      <c r="C81" s="66"/>
      <c r="D81" s="58"/>
      <c r="E81" s="26"/>
      <c r="F81" s="31"/>
    </row>
    <row r="82" spans="1:6">
      <c r="A82" s="21"/>
      <c r="B82" s="19" t="s">
        <v>111</v>
      </c>
      <c r="C82" s="66"/>
      <c r="D82" s="58"/>
      <c r="E82" s="26"/>
      <c r="F82" s="31"/>
    </row>
    <row r="83" spans="1:6">
      <c r="A83" s="21"/>
      <c r="B83" s="26" t="s">
        <v>61</v>
      </c>
      <c r="C83" s="66" t="s">
        <v>98</v>
      </c>
      <c r="D83" s="58">
        <v>13907.11</v>
      </c>
      <c r="E83" s="24">
        <f t="shared" ref="E83:E87" si="19">D83*0.2</f>
        <v>2781.4220000000005</v>
      </c>
      <c r="F83" s="25">
        <f t="shared" ref="F83:F87" si="20">D83+E83</f>
        <v>16688.531999999999</v>
      </c>
    </row>
    <row r="84" spans="1:6">
      <c r="A84" s="21"/>
      <c r="B84" s="26" t="s">
        <v>64</v>
      </c>
      <c r="C84" s="66" t="s">
        <v>98</v>
      </c>
      <c r="D84" s="58">
        <v>14574.33</v>
      </c>
      <c r="E84" s="24">
        <f t="shared" si="19"/>
        <v>2914.866</v>
      </c>
      <c r="F84" s="25">
        <f t="shared" si="20"/>
        <v>17489.196</v>
      </c>
    </row>
    <row r="85" spans="1:6">
      <c r="A85" s="21"/>
      <c r="B85" s="19" t="s">
        <v>112</v>
      </c>
      <c r="C85" s="66" t="s">
        <v>98</v>
      </c>
      <c r="D85" s="58">
        <v>16559.37</v>
      </c>
      <c r="E85" s="24">
        <f t="shared" si="19"/>
        <v>3311.8739999999998</v>
      </c>
      <c r="F85" s="25">
        <f t="shared" si="20"/>
        <v>19871.243999999999</v>
      </c>
    </row>
    <row r="86" spans="1:6">
      <c r="A86" s="21"/>
      <c r="B86" s="19" t="s">
        <v>113</v>
      </c>
      <c r="C86" s="66" t="s">
        <v>98</v>
      </c>
      <c r="D86" s="58">
        <v>19152.27</v>
      </c>
      <c r="E86" s="24">
        <f t="shared" si="19"/>
        <v>3830.4540000000002</v>
      </c>
      <c r="F86" s="25">
        <f t="shared" si="20"/>
        <v>22982.724000000002</v>
      </c>
    </row>
    <row r="87" spans="1:6">
      <c r="A87" s="21"/>
      <c r="B87" s="26" t="s">
        <v>114</v>
      </c>
      <c r="C87" s="66" t="s">
        <v>98</v>
      </c>
      <c r="D87" s="58">
        <v>22915.74</v>
      </c>
      <c r="E87" s="24">
        <f t="shared" si="19"/>
        <v>4583.1480000000001</v>
      </c>
      <c r="F87" s="25">
        <f t="shared" si="20"/>
        <v>27498.888000000003</v>
      </c>
    </row>
    <row r="88" spans="1:6">
      <c r="A88" s="21">
        <v>13</v>
      </c>
      <c r="B88" s="26" t="s">
        <v>115</v>
      </c>
      <c r="C88" s="66"/>
      <c r="D88" s="58"/>
      <c r="E88" s="26"/>
      <c r="F88" s="31"/>
    </row>
    <row r="89" spans="1:6">
      <c r="A89" s="21"/>
      <c r="B89" s="26" t="s">
        <v>61</v>
      </c>
      <c r="C89" s="66" t="s">
        <v>98</v>
      </c>
      <c r="D89" s="58">
        <v>13342</v>
      </c>
      <c r="E89" s="24">
        <f t="shared" ref="E89:E93" si="21">D89*0.2</f>
        <v>2668.4</v>
      </c>
      <c r="F89" s="25">
        <f t="shared" ref="F89:F93" si="22">D89+E89</f>
        <v>16010.4</v>
      </c>
    </row>
    <row r="90" spans="1:6">
      <c r="A90" s="21"/>
      <c r="B90" s="19" t="s">
        <v>116</v>
      </c>
      <c r="C90" s="66" t="s">
        <v>98</v>
      </c>
      <c r="D90" s="58">
        <v>14009.22</v>
      </c>
      <c r="E90" s="24">
        <f t="shared" si="21"/>
        <v>2801.8440000000001</v>
      </c>
      <c r="F90" s="25">
        <f t="shared" si="22"/>
        <v>16811.063999999998</v>
      </c>
    </row>
    <row r="91" spans="1:6">
      <c r="A91" s="21"/>
      <c r="B91" s="26" t="s">
        <v>112</v>
      </c>
      <c r="C91" s="66" t="s">
        <v>98</v>
      </c>
      <c r="D91" s="58">
        <v>15994.25</v>
      </c>
      <c r="E91" s="24">
        <f t="shared" si="21"/>
        <v>3198.8500000000004</v>
      </c>
      <c r="F91" s="25">
        <f t="shared" si="22"/>
        <v>19193.099999999999</v>
      </c>
    </row>
    <row r="92" spans="1:6">
      <c r="A92" s="21"/>
      <c r="B92" s="19" t="s">
        <v>113</v>
      </c>
      <c r="C92" s="66" t="s">
        <v>98</v>
      </c>
      <c r="D92" s="58">
        <v>18304.580000000002</v>
      </c>
      <c r="E92" s="24">
        <f t="shared" si="21"/>
        <v>3660.9160000000006</v>
      </c>
      <c r="F92" s="25">
        <f t="shared" si="22"/>
        <v>21965.496000000003</v>
      </c>
    </row>
    <row r="93" spans="1:6">
      <c r="A93" s="21"/>
      <c r="B93" s="26" t="s">
        <v>114</v>
      </c>
      <c r="C93" s="66" t="s">
        <v>98</v>
      </c>
      <c r="D93" s="58">
        <v>21502.959999999999</v>
      </c>
      <c r="E93" s="24">
        <f t="shared" si="21"/>
        <v>4300.5919999999996</v>
      </c>
      <c r="F93" s="25">
        <f t="shared" si="22"/>
        <v>25803.552</v>
      </c>
    </row>
    <row r="94" spans="1:6">
      <c r="A94" s="21">
        <v>14</v>
      </c>
      <c r="B94" s="26" t="s">
        <v>117</v>
      </c>
      <c r="C94" s="66"/>
      <c r="D94" s="58"/>
      <c r="E94" s="26"/>
      <c r="F94" s="31"/>
    </row>
    <row r="95" spans="1:6">
      <c r="A95" s="21"/>
      <c r="B95" s="16" t="s">
        <v>103</v>
      </c>
      <c r="C95" s="66"/>
      <c r="D95" s="58"/>
      <c r="E95" s="26"/>
      <c r="F95" s="31"/>
    </row>
    <row r="96" spans="1:6">
      <c r="A96" s="21"/>
      <c r="B96" s="19" t="s">
        <v>118</v>
      </c>
      <c r="C96" s="66" t="s">
        <v>98</v>
      </c>
      <c r="D96" s="58">
        <v>14641.48</v>
      </c>
      <c r="E96" s="24">
        <f t="shared" ref="E96:E101" si="23">D96*0.2</f>
        <v>2928.2960000000003</v>
      </c>
      <c r="F96" s="25">
        <f t="shared" ref="F96:F101" si="24">D96+E96</f>
        <v>17569.775999999998</v>
      </c>
    </row>
    <row r="97" spans="1:6">
      <c r="A97" s="21"/>
      <c r="B97" s="16" t="s">
        <v>105</v>
      </c>
      <c r="C97" s="66" t="s">
        <v>98</v>
      </c>
      <c r="D97" s="58">
        <v>14351.19</v>
      </c>
      <c r="E97" s="24">
        <f t="shared" si="23"/>
        <v>2870.2380000000003</v>
      </c>
      <c r="F97" s="25">
        <f t="shared" si="24"/>
        <v>17221.428</v>
      </c>
    </row>
    <row r="98" spans="1:6">
      <c r="A98" s="21"/>
      <c r="B98" s="16" t="s">
        <v>106</v>
      </c>
      <c r="C98" s="66" t="s">
        <v>98</v>
      </c>
      <c r="D98" s="58">
        <v>14178.44</v>
      </c>
      <c r="E98" s="24">
        <f t="shared" si="23"/>
        <v>2835.6880000000001</v>
      </c>
      <c r="F98" s="25">
        <f t="shared" si="24"/>
        <v>17014.128000000001</v>
      </c>
    </row>
    <row r="99" spans="1:6">
      <c r="A99" s="21"/>
      <c r="B99" s="16" t="s">
        <v>107</v>
      </c>
      <c r="C99" s="66" t="s">
        <v>98</v>
      </c>
      <c r="D99" s="58">
        <v>13768.38</v>
      </c>
      <c r="E99" s="24">
        <f t="shared" si="23"/>
        <v>2753.6759999999999</v>
      </c>
      <c r="F99" s="25">
        <f t="shared" si="24"/>
        <v>16522.056</v>
      </c>
    </row>
    <row r="100" spans="1:6">
      <c r="A100" s="21"/>
      <c r="B100" s="16" t="s">
        <v>108</v>
      </c>
      <c r="C100" s="66" t="s">
        <v>98</v>
      </c>
      <c r="D100" s="58">
        <v>13609.46</v>
      </c>
      <c r="E100" s="24">
        <f t="shared" si="23"/>
        <v>2721.8919999999998</v>
      </c>
      <c r="F100" s="25">
        <f t="shared" si="24"/>
        <v>16331.351999999999</v>
      </c>
    </row>
    <row r="101" spans="1:6">
      <c r="A101" s="21"/>
      <c r="B101" s="26" t="s">
        <v>109</v>
      </c>
      <c r="C101" s="66" t="s">
        <v>98</v>
      </c>
      <c r="D101" s="58">
        <v>18810.91</v>
      </c>
      <c r="E101" s="24">
        <f t="shared" si="23"/>
        <v>3762.1820000000002</v>
      </c>
      <c r="F101" s="25">
        <f t="shared" si="24"/>
        <v>22573.092000000001</v>
      </c>
    </row>
    <row r="102" spans="1:6">
      <c r="A102" s="21">
        <v>15</v>
      </c>
      <c r="B102" s="26" t="s">
        <v>119</v>
      </c>
      <c r="C102" s="66"/>
      <c r="D102" s="58"/>
      <c r="E102" s="26"/>
      <c r="F102" s="31"/>
    </row>
    <row r="103" spans="1:6">
      <c r="A103" s="21"/>
      <c r="B103" s="26" t="s">
        <v>120</v>
      </c>
      <c r="C103" s="66"/>
      <c r="D103" s="58"/>
      <c r="E103" s="26"/>
      <c r="F103" s="31"/>
    </row>
    <row r="104" spans="1:6">
      <c r="A104" s="21"/>
      <c r="B104" s="26" t="s">
        <v>121</v>
      </c>
      <c r="C104" s="66" t="s">
        <v>98</v>
      </c>
      <c r="D104" s="58">
        <v>12386.21</v>
      </c>
      <c r="E104" s="24">
        <f t="shared" ref="E104:E114" si="25">D104*0.2</f>
        <v>2477.2420000000002</v>
      </c>
      <c r="F104" s="25">
        <f t="shared" ref="F104:F114" si="26">D104+E104</f>
        <v>14863.451999999999</v>
      </c>
    </row>
    <row r="105" spans="1:6">
      <c r="A105" s="21"/>
      <c r="B105" s="16" t="s">
        <v>105</v>
      </c>
      <c r="C105" s="66" t="s">
        <v>98</v>
      </c>
      <c r="D105" s="58">
        <v>12515.54</v>
      </c>
      <c r="E105" s="24">
        <f t="shared" si="25"/>
        <v>2503.1080000000002</v>
      </c>
      <c r="F105" s="25">
        <f t="shared" si="26"/>
        <v>15018.648000000001</v>
      </c>
    </row>
    <row r="106" spans="1:6">
      <c r="A106" s="21"/>
      <c r="B106" s="16" t="s">
        <v>106</v>
      </c>
      <c r="C106" s="66" t="s">
        <v>98</v>
      </c>
      <c r="D106" s="58">
        <v>12685.63</v>
      </c>
      <c r="E106" s="24">
        <f t="shared" si="25"/>
        <v>2537.1260000000002</v>
      </c>
      <c r="F106" s="25">
        <f t="shared" si="26"/>
        <v>15222.755999999999</v>
      </c>
    </row>
    <row r="107" spans="1:6">
      <c r="A107" s="21"/>
      <c r="B107" s="16" t="s">
        <v>107</v>
      </c>
      <c r="C107" s="66" t="s">
        <v>98</v>
      </c>
      <c r="D107" s="58">
        <v>12706.05</v>
      </c>
      <c r="E107" s="24">
        <f t="shared" si="25"/>
        <v>2541.21</v>
      </c>
      <c r="F107" s="25">
        <f t="shared" si="26"/>
        <v>15247.259999999998</v>
      </c>
    </row>
    <row r="108" spans="1:6">
      <c r="A108" s="21"/>
      <c r="B108" s="16" t="s">
        <v>108</v>
      </c>
      <c r="C108" s="66" t="s">
        <v>98</v>
      </c>
      <c r="D108" s="58">
        <v>15559.37</v>
      </c>
      <c r="E108" s="24">
        <f t="shared" si="25"/>
        <v>3111.8740000000003</v>
      </c>
      <c r="F108" s="25">
        <f t="shared" si="26"/>
        <v>18671.244000000002</v>
      </c>
    </row>
    <row r="109" spans="1:6">
      <c r="A109" s="21"/>
      <c r="B109" s="26" t="s">
        <v>109</v>
      </c>
      <c r="C109" s="66" t="s">
        <v>98</v>
      </c>
      <c r="D109" s="58">
        <v>15913.16</v>
      </c>
      <c r="E109" s="24">
        <f t="shared" si="25"/>
        <v>3182.6320000000001</v>
      </c>
      <c r="F109" s="25">
        <f t="shared" si="26"/>
        <v>19095.792000000001</v>
      </c>
    </row>
    <row r="110" spans="1:6">
      <c r="A110" s="21">
        <v>16</v>
      </c>
      <c r="B110" s="19" t="s">
        <v>122</v>
      </c>
      <c r="C110" s="66" t="s">
        <v>98</v>
      </c>
      <c r="D110" s="58">
        <v>6053.43</v>
      </c>
      <c r="E110" s="24">
        <f t="shared" si="25"/>
        <v>1210.6860000000001</v>
      </c>
      <c r="F110" s="25">
        <f t="shared" si="26"/>
        <v>7264.116</v>
      </c>
    </row>
    <row r="111" spans="1:6">
      <c r="A111" s="21"/>
      <c r="B111" s="19" t="s">
        <v>123</v>
      </c>
      <c r="C111" s="66" t="s">
        <v>98</v>
      </c>
      <c r="D111" s="58">
        <v>6209.45</v>
      </c>
      <c r="E111" s="24">
        <f t="shared" si="25"/>
        <v>1241.8900000000001</v>
      </c>
      <c r="F111" s="25">
        <f t="shared" si="26"/>
        <v>7451.34</v>
      </c>
    </row>
    <row r="112" spans="1:6">
      <c r="A112" s="21"/>
      <c r="B112" s="26" t="s">
        <v>124</v>
      </c>
      <c r="C112" s="66" t="s">
        <v>98</v>
      </c>
      <c r="D112" s="58">
        <v>7844.16</v>
      </c>
      <c r="E112" s="24">
        <f t="shared" si="25"/>
        <v>1568.8320000000001</v>
      </c>
      <c r="F112" s="25">
        <f t="shared" si="26"/>
        <v>9412.9920000000002</v>
      </c>
    </row>
    <row r="113" spans="1:6">
      <c r="A113" s="21"/>
      <c r="B113" s="19" t="s">
        <v>125</v>
      </c>
      <c r="C113" s="66" t="s">
        <v>98</v>
      </c>
      <c r="D113" s="58">
        <v>9540.44</v>
      </c>
      <c r="E113" s="24">
        <f t="shared" si="25"/>
        <v>1908.0880000000002</v>
      </c>
      <c r="F113" s="25">
        <f t="shared" si="26"/>
        <v>11448.528</v>
      </c>
    </row>
    <row r="114" spans="1:6">
      <c r="A114" s="21"/>
      <c r="B114" s="19" t="s">
        <v>126</v>
      </c>
      <c r="C114" s="66" t="s">
        <v>98</v>
      </c>
      <c r="D114" s="58">
        <v>9986.4699999999993</v>
      </c>
      <c r="E114" s="24">
        <f t="shared" si="25"/>
        <v>1997.2939999999999</v>
      </c>
      <c r="F114" s="25">
        <f t="shared" si="26"/>
        <v>11983.763999999999</v>
      </c>
    </row>
    <row r="115" spans="1:6">
      <c r="A115" s="21">
        <v>17</v>
      </c>
      <c r="B115" s="16" t="s">
        <v>127</v>
      </c>
      <c r="C115" s="66"/>
      <c r="D115" s="58"/>
      <c r="E115" s="26"/>
      <c r="F115" s="31"/>
    </row>
    <row r="116" spans="1:6">
      <c r="A116" s="21"/>
      <c r="B116" s="16" t="s">
        <v>128</v>
      </c>
      <c r="C116" s="66"/>
      <c r="D116" s="58"/>
      <c r="E116" s="26"/>
      <c r="F116" s="31"/>
    </row>
    <row r="117" spans="1:6">
      <c r="A117" s="21"/>
      <c r="B117" s="19" t="s">
        <v>129</v>
      </c>
      <c r="C117" s="66"/>
      <c r="D117" s="58"/>
      <c r="E117" s="26"/>
      <c r="F117" s="31"/>
    </row>
    <row r="118" spans="1:6">
      <c r="A118" s="21"/>
      <c r="B118" s="16" t="s">
        <v>130</v>
      </c>
      <c r="C118" s="66" t="s">
        <v>98</v>
      </c>
      <c r="D118" s="58">
        <v>50803.51</v>
      </c>
      <c r="E118" s="24">
        <f t="shared" ref="E118:E120" si="27">D118*0.2</f>
        <v>10160.702000000001</v>
      </c>
      <c r="F118" s="25">
        <f t="shared" ref="F118:F120" si="28">D118+E118</f>
        <v>60964.212</v>
      </c>
    </row>
    <row r="119" spans="1:6">
      <c r="A119" s="18"/>
      <c r="B119" s="23" t="s">
        <v>131</v>
      </c>
      <c r="C119" s="27" t="s">
        <v>98</v>
      </c>
      <c r="D119" s="58">
        <v>77642.850000000006</v>
      </c>
      <c r="E119" s="24">
        <f t="shared" si="27"/>
        <v>15528.570000000002</v>
      </c>
      <c r="F119" s="25">
        <f t="shared" si="28"/>
        <v>93171.420000000013</v>
      </c>
    </row>
    <row r="120" spans="1:6">
      <c r="A120" s="18">
        <v>18</v>
      </c>
      <c r="B120" s="65" t="s">
        <v>132</v>
      </c>
      <c r="C120" s="27" t="s">
        <v>98</v>
      </c>
      <c r="D120" s="58">
        <v>14369.19</v>
      </c>
      <c r="E120" s="24">
        <f t="shared" si="27"/>
        <v>2873.8380000000002</v>
      </c>
      <c r="F120" s="25">
        <f t="shared" si="28"/>
        <v>17243.028000000002</v>
      </c>
    </row>
    <row r="121" spans="1:6">
      <c r="A121" s="67">
        <v>19</v>
      </c>
      <c r="B121" s="68" t="s">
        <v>133</v>
      </c>
      <c r="C121" s="69"/>
      <c r="D121" s="70"/>
      <c r="E121" s="26"/>
      <c r="F121" s="31"/>
    </row>
    <row r="122" spans="1:6">
      <c r="A122" s="67"/>
      <c r="B122" s="71" t="s">
        <v>134</v>
      </c>
      <c r="C122" s="69" t="s">
        <v>135</v>
      </c>
      <c r="D122" s="70">
        <v>657.03</v>
      </c>
      <c r="E122" s="24">
        <f t="shared" ref="E122:E123" si="29">D122*0.2</f>
        <v>131.40600000000001</v>
      </c>
      <c r="F122" s="25">
        <f t="shared" ref="F122:F123" si="30">D122+E122</f>
        <v>788.43599999999992</v>
      </c>
    </row>
    <row r="123" spans="1:6">
      <c r="A123" s="67"/>
      <c r="B123" s="72" t="s">
        <v>50</v>
      </c>
      <c r="C123" s="69" t="s">
        <v>135</v>
      </c>
      <c r="D123" s="70">
        <v>1180.1600000000001</v>
      </c>
      <c r="E123" s="24">
        <f t="shared" si="29"/>
        <v>236.03200000000004</v>
      </c>
      <c r="F123" s="25">
        <f t="shared" si="30"/>
        <v>1416.192</v>
      </c>
    </row>
    <row r="124" spans="1:6">
      <c r="A124" s="67"/>
      <c r="B124" s="68" t="s">
        <v>51</v>
      </c>
      <c r="C124" s="69"/>
      <c r="D124" s="70"/>
      <c r="E124" s="26"/>
      <c r="F124" s="31"/>
    </row>
    <row r="125" spans="1:6">
      <c r="A125" s="67"/>
      <c r="B125" s="68" t="s">
        <v>136</v>
      </c>
      <c r="C125" s="69" t="s">
        <v>135</v>
      </c>
      <c r="D125" s="70">
        <v>17.010000000000002</v>
      </c>
      <c r="E125" s="24">
        <f t="shared" ref="E125:E126" si="31">D125*0.2</f>
        <v>3.4020000000000006</v>
      </c>
      <c r="F125" s="25">
        <f t="shared" ref="F125:F126" si="32">D125+E125</f>
        <v>20.412000000000003</v>
      </c>
    </row>
    <row r="126" spans="1:6">
      <c r="A126" s="67"/>
      <c r="B126" s="68" t="s">
        <v>55</v>
      </c>
      <c r="C126" s="69" t="s">
        <v>135</v>
      </c>
      <c r="D126" s="70">
        <v>25.54</v>
      </c>
      <c r="E126" s="24">
        <f t="shared" si="31"/>
        <v>5.1080000000000005</v>
      </c>
      <c r="F126" s="25">
        <f t="shared" si="32"/>
        <v>30.648</v>
      </c>
    </row>
    <row r="127" spans="1:6">
      <c r="A127" s="18">
        <v>20</v>
      </c>
      <c r="B127" s="65" t="s">
        <v>137</v>
      </c>
      <c r="C127" s="27"/>
      <c r="D127" s="58"/>
      <c r="E127" s="26"/>
      <c r="F127" s="31"/>
    </row>
    <row r="128" spans="1:6">
      <c r="A128" s="18"/>
      <c r="B128" s="65" t="s">
        <v>138</v>
      </c>
      <c r="C128" s="27"/>
      <c r="D128" s="58"/>
      <c r="E128" s="26"/>
      <c r="F128" s="31"/>
    </row>
    <row r="129" spans="1:6">
      <c r="A129" s="18"/>
      <c r="B129" s="23" t="s">
        <v>61</v>
      </c>
      <c r="C129" s="27" t="s">
        <v>139</v>
      </c>
      <c r="D129" s="58">
        <v>1299.77</v>
      </c>
      <c r="E129" s="24">
        <f t="shared" ref="E129:E134" si="33">D129*0.2</f>
        <v>259.95400000000001</v>
      </c>
      <c r="F129" s="25">
        <f t="shared" ref="F129:F134" si="34">D129+E129</f>
        <v>1559.7239999999999</v>
      </c>
    </row>
    <row r="130" spans="1:6">
      <c r="A130" s="18"/>
      <c r="B130" s="23" t="s">
        <v>140</v>
      </c>
      <c r="C130" s="27" t="s">
        <v>139</v>
      </c>
      <c r="D130" s="58">
        <v>1501.75</v>
      </c>
      <c r="E130" s="24">
        <f t="shared" si="33"/>
        <v>300.35000000000002</v>
      </c>
      <c r="F130" s="25">
        <f t="shared" si="34"/>
        <v>1802.1</v>
      </c>
    </row>
    <row r="131" spans="1:6">
      <c r="A131" s="18"/>
      <c r="B131" s="23" t="s">
        <v>64</v>
      </c>
      <c r="C131" s="27" t="s">
        <v>139</v>
      </c>
      <c r="D131" s="58">
        <v>1865.9</v>
      </c>
      <c r="E131" s="24">
        <f t="shared" si="33"/>
        <v>373.18000000000006</v>
      </c>
      <c r="F131" s="25">
        <f t="shared" si="34"/>
        <v>2239.08</v>
      </c>
    </row>
    <row r="132" spans="1:6">
      <c r="A132" s="55" t="s">
        <v>141</v>
      </c>
      <c r="B132" s="60" t="s">
        <v>142</v>
      </c>
      <c r="C132" s="27" t="s">
        <v>139</v>
      </c>
      <c r="D132" s="58">
        <v>1980.17</v>
      </c>
      <c r="E132" s="24">
        <f t="shared" si="33"/>
        <v>396.03400000000005</v>
      </c>
      <c r="F132" s="25">
        <f t="shared" si="34"/>
        <v>2376.2040000000002</v>
      </c>
    </row>
    <row r="133" spans="1:6">
      <c r="A133" s="55"/>
      <c r="B133" s="60" t="s">
        <v>112</v>
      </c>
      <c r="C133" s="27" t="s">
        <v>139</v>
      </c>
      <c r="D133" s="58">
        <v>2432</v>
      </c>
      <c r="E133" s="24">
        <f t="shared" si="33"/>
        <v>486.40000000000003</v>
      </c>
      <c r="F133" s="25">
        <f t="shared" si="34"/>
        <v>2918.4</v>
      </c>
    </row>
    <row r="134" spans="1:6">
      <c r="A134" s="18"/>
      <c r="B134" s="23" t="s">
        <v>113</v>
      </c>
      <c r="C134" s="27" t="s">
        <v>139</v>
      </c>
      <c r="D134" s="58">
        <v>3064.61</v>
      </c>
      <c r="E134" s="24">
        <f t="shared" si="33"/>
        <v>612.92200000000003</v>
      </c>
      <c r="F134" s="25">
        <f t="shared" si="34"/>
        <v>3677.5320000000002</v>
      </c>
    </row>
    <row r="135" spans="1:6">
      <c r="A135" s="55">
        <v>21</v>
      </c>
      <c r="B135" s="60" t="s">
        <v>143</v>
      </c>
      <c r="C135" s="27"/>
      <c r="D135" s="58"/>
      <c r="E135" s="26"/>
      <c r="F135" s="31"/>
    </row>
    <row r="136" spans="1:6">
      <c r="A136" s="55"/>
      <c r="B136" s="60" t="s">
        <v>144</v>
      </c>
      <c r="C136" s="27" t="s">
        <v>145</v>
      </c>
      <c r="D136" s="58">
        <v>28834.03</v>
      </c>
      <c r="E136" s="24">
        <f t="shared" ref="E136:E140" si="35">D136*0.2</f>
        <v>5766.8060000000005</v>
      </c>
      <c r="F136" s="25">
        <f t="shared" ref="F136:F140" si="36">D136+E136</f>
        <v>34600.835999999996</v>
      </c>
    </row>
    <row r="137" spans="1:6">
      <c r="A137" s="55"/>
      <c r="B137" s="60" t="s">
        <v>70</v>
      </c>
      <c r="C137" s="27" t="s">
        <v>145</v>
      </c>
      <c r="D137" s="58">
        <v>43765.07</v>
      </c>
      <c r="E137" s="24">
        <f t="shared" si="35"/>
        <v>8753.014000000001</v>
      </c>
      <c r="F137" s="25">
        <f t="shared" si="36"/>
        <v>52518.084000000003</v>
      </c>
    </row>
    <row r="138" spans="1:6">
      <c r="A138" s="55"/>
      <c r="B138" s="60" t="s">
        <v>71</v>
      </c>
      <c r="C138" s="27" t="s">
        <v>145</v>
      </c>
      <c r="D138" s="58">
        <v>52645.88</v>
      </c>
      <c r="E138" s="24">
        <f t="shared" si="35"/>
        <v>10529.175999999999</v>
      </c>
      <c r="F138" s="25">
        <f t="shared" si="36"/>
        <v>63175.055999999997</v>
      </c>
    </row>
    <row r="139" spans="1:6">
      <c r="A139" s="55">
        <v>22</v>
      </c>
      <c r="B139" s="60" t="s">
        <v>146</v>
      </c>
      <c r="C139" s="27" t="s">
        <v>147</v>
      </c>
      <c r="D139" s="58">
        <v>176.55</v>
      </c>
      <c r="E139" s="24">
        <f t="shared" si="35"/>
        <v>35.31</v>
      </c>
      <c r="F139" s="25">
        <f t="shared" si="36"/>
        <v>211.86</v>
      </c>
    </row>
    <row r="140" spans="1:6">
      <c r="A140" s="55"/>
      <c r="B140" s="60" t="s">
        <v>148</v>
      </c>
      <c r="C140" s="27" t="s">
        <v>147</v>
      </c>
      <c r="D140" s="58">
        <v>305.60000000000002</v>
      </c>
      <c r="E140" s="24">
        <f t="shared" si="35"/>
        <v>61.120000000000005</v>
      </c>
      <c r="F140" s="25">
        <f t="shared" si="36"/>
        <v>366.72</v>
      </c>
    </row>
    <row r="141" spans="1:6">
      <c r="A141" s="55">
        <v>23</v>
      </c>
      <c r="B141" s="60" t="s">
        <v>149</v>
      </c>
      <c r="C141" s="27"/>
      <c r="D141" s="58"/>
      <c r="E141" s="26"/>
      <c r="F141" s="31"/>
    </row>
    <row r="142" spans="1:6">
      <c r="A142" s="55"/>
      <c r="B142" s="60" t="s">
        <v>150</v>
      </c>
      <c r="C142" s="27" t="s">
        <v>147</v>
      </c>
      <c r="D142" s="58">
        <v>2660.5</v>
      </c>
      <c r="E142" s="24">
        <f t="shared" ref="E142:E144" si="37">D142*0.2</f>
        <v>532.1</v>
      </c>
      <c r="F142" s="25">
        <f t="shared" ref="F142:F144" si="38">D142+E142</f>
        <v>3192.6</v>
      </c>
    </row>
    <row r="143" spans="1:6">
      <c r="A143" s="55"/>
      <c r="B143" s="60" t="s">
        <v>71</v>
      </c>
      <c r="C143" s="27" t="s">
        <v>147</v>
      </c>
      <c r="D143" s="58">
        <v>4642.04</v>
      </c>
      <c r="E143" s="24">
        <f t="shared" si="37"/>
        <v>928.40800000000002</v>
      </c>
      <c r="F143" s="25">
        <f t="shared" si="38"/>
        <v>5570.4480000000003</v>
      </c>
    </row>
    <row r="144" spans="1:6">
      <c r="A144" s="55"/>
      <c r="B144" s="60" t="s">
        <v>151</v>
      </c>
      <c r="C144" s="27" t="s">
        <v>147</v>
      </c>
      <c r="D144" s="58">
        <v>5601.3</v>
      </c>
      <c r="E144" s="24">
        <f t="shared" si="37"/>
        <v>1120.26</v>
      </c>
      <c r="F144" s="25">
        <f t="shared" si="38"/>
        <v>6721.56</v>
      </c>
    </row>
    <row r="145" spans="1:6">
      <c r="A145" s="55">
        <v>24</v>
      </c>
      <c r="B145" s="60" t="s">
        <v>152</v>
      </c>
      <c r="C145" s="27"/>
      <c r="D145" s="58"/>
      <c r="E145" s="26"/>
      <c r="F145" s="31"/>
    </row>
    <row r="146" spans="1:6">
      <c r="A146" s="55"/>
      <c r="B146" s="60" t="s">
        <v>153</v>
      </c>
      <c r="C146" s="27" t="s">
        <v>154</v>
      </c>
      <c r="D146" s="58">
        <v>1800.17</v>
      </c>
      <c r="E146" s="24">
        <f t="shared" ref="E146:E149" si="39">D146*0.2</f>
        <v>360.03400000000005</v>
      </c>
      <c r="F146" s="25">
        <f t="shared" ref="F146:F149" si="40">D146+E146</f>
        <v>2160.2040000000002</v>
      </c>
    </row>
    <row r="147" spans="1:6">
      <c r="A147" s="55"/>
      <c r="B147" s="60" t="s">
        <v>49</v>
      </c>
      <c r="C147" s="27" t="s">
        <v>154</v>
      </c>
      <c r="D147" s="58">
        <v>295.41000000000003</v>
      </c>
      <c r="E147" s="24">
        <f t="shared" si="39"/>
        <v>59.082000000000008</v>
      </c>
      <c r="F147" s="25">
        <f t="shared" si="40"/>
        <v>354.49200000000002</v>
      </c>
    </row>
    <row r="148" spans="1:6">
      <c r="A148" s="55"/>
      <c r="B148" s="60" t="s">
        <v>50</v>
      </c>
      <c r="C148" s="27" t="s">
        <v>154</v>
      </c>
      <c r="D148" s="58">
        <v>2356.87</v>
      </c>
      <c r="E148" s="24">
        <f t="shared" si="39"/>
        <v>471.37400000000002</v>
      </c>
      <c r="F148" s="25">
        <f t="shared" si="40"/>
        <v>2828.2439999999997</v>
      </c>
    </row>
    <row r="149" spans="1:6">
      <c r="A149" s="55"/>
      <c r="B149" s="60" t="s">
        <v>70</v>
      </c>
      <c r="C149" s="27" t="s">
        <v>154</v>
      </c>
      <c r="D149" s="58">
        <v>4742.6499999999996</v>
      </c>
      <c r="E149" s="24">
        <f t="shared" si="39"/>
        <v>948.53</v>
      </c>
      <c r="F149" s="25">
        <f t="shared" si="40"/>
        <v>5691.1799999999994</v>
      </c>
    </row>
    <row r="150" spans="1:6">
      <c r="A150" s="55">
        <v>25</v>
      </c>
      <c r="B150" s="60" t="s">
        <v>155</v>
      </c>
      <c r="C150" s="27"/>
      <c r="D150" s="58"/>
      <c r="E150" s="26"/>
      <c r="F150" s="31"/>
    </row>
    <row r="151" spans="1:6">
      <c r="A151" s="55"/>
      <c r="B151" s="60" t="s">
        <v>156</v>
      </c>
      <c r="C151" s="27" t="s">
        <v>147</v>
      </c>
      <c r="D151" s="58">
        <v>419.32</v>
      </c>
      <c r="E151" s="24">
        <f t="shared" ref="E151:E157" si="41">D151*0.2</f>
        <v>83.864000000000004</v>
      </c>
      <c r="F151" s="25">
        <f t="shared" ref="F151:F157" si="42">D151+E151</f>
        <v>503.18399999999997</v>
      </c>
    </row>
    <row r="152" spans="1:6">
      <c r="A152" s="55"/>
      <c r="B152" s="60" t="s">
        <v>123</v>
      </c>
      <c r="C152" s="27" t="s">
        <v>147</v>
      </c>
      <c r="D152" s="58">
        <v>571.13</v>
      </c>
      <c r="E152" s="24">
        <f t="shared" si="41"/>
        <v>114.226</v>
      </c>
      <c r="F152" s="25">
        <f t="shared" si="42"/>
        <v>685.35599999999999</v>
      </c>
    </row>
    <row r="153" spans="1:6">
      <c r="A153" s="55"/>
      <c r="B153" s="60" t="s">
        <v>157</v>
      </c>
      <c r="C153" s="27" t="s">
        <v>147</v>
      </c>
      <c r="D153" s="58">
        <v>600.05999999999995</v>
      </c>
      <c r="E153" s="24">
        <f t="shared" si="41"/>
        <v>120.012</v>
      </c>
      <c r="F153" s="25">
        <f t="shared" si="42"/>
        <v>720.07199999999989</v>
      </c>
    </row>
    <row r="154" spans="1:6">
      <c r="A154" s="55"/>
      <c r="B154" s="60" t="s">
        <v>158</v>
      </c>
      <c r="C154" s="27" t="s">
        <v>147</v>
      </c>
      <c r="D154" s="58">
        <v>621.76</v>
      </c>
      <c r="E154" s="24">
        <f t="shared" si="41"/>
        <v>124.352</v>
      </c>
      <c r="F154" s="25">
        <f t="shared" si="42"/>
        <v>746.11199999999997</v>
      </c>
    </row>
    <row r="155" spans="1:6">
      <c r="A155" s="55"/>
      <c r="B155" s="60" t="s">
        <v>125</v>
      </c>
      <c r="C155" s="27" t="s">
        <v>147</v>
      </c>
      <c r="D155" s="58">
        <v>883.28</v>
      </c>
      <c r="E155" s="24">
        <f t="shared" si="41"/>
        <v>176.65600000000001</v>
      </c>
      <c r="F155" s="25">
        <f t="shared" si="42"/>
        <v>1059.9359999999999</v>
      </c>
    </row>
    <row r="156" spans="1:6">
      <c r="A156" s="18"/>
      <c r="B156" s="60" t="s">
        <v>159</v>
      </c>
      <c r="C156" s="27" t="s">
        <v>147</v>
      </c>
      <c r="D156" s="58">
        <v>933.13</v>
      </c>
      <c r="E156" s="24">
        <f t="shared" si="41"/>
        <v>186.626</v>
      </c>
      <c r="F156" s="25">
        <f t="shared" si="42"/>
        <v>1119.7560000000001</v>
      </c>
    </row>
    <row r="157" spans="1:6">
      <c r="A157" s="18"/>
      <c r="B157" s="60" t="s">
        <v>160</v>
      </c>
      <c r="C157" s="27" t="s">
        <v>147</v>
      </c>
      <c r="D157" s="58">
        <v>1080.3900000000001</v>
      </c>
      <c r="E157" s="24">
        <f t="shared" si="41"/>
        <v>216.07800000000003</v>
      </c>
      <c r="F157" s="25">
        <f t="shared" si="42"/>
        <v>1296.4680000000001</v>
      </c>
    </row>
    <row r="158" spans="1:6">
      <c r="A158" s="18">
        <v>26</v>
      </c>
      <c r="B158" s="23" t="s">
        <v>161</v>
      </c>
      <c r="C158" s="27"/>
      <c r="D158" s="58"/>
      <c r="E158" s="26"/>
      <c r="F158" s="31"/>
    </row>
    <row r="159" spans="1:6">
      <c r="A159" s="18"/>
      <c r="B159" s="23" t="s">
        <v>162</v>
      </c>
      <c r="C159" s="27"/>
      <c r="D159" s="58"/>
      <c r="E159" s="26"/>
      <c r="F159" s="31"/>
    </row>
    <row r="160" spans="1:6">
      <c r="A160" s="18"/>
      <c r="B160" s="23" t="s">
        <v>163</v>
      </c>
      <c r="C160" s="27"/>
      <c r="D160" s="58"/>
      <c r="E160" s="26"/>
      <c r="F160" s="31"/>
    </row>
    <row r="161" spans="1:6">
      <c r="A161" s="18"/>
      <c r="B161" s="23" t="s">
        <v>164</v>
      </c>
      <c r="C161" s="27" t="s">
        <v>145</v>
      </c>
      <c r="D161" s="58">
        <v>61878.879999999997</v>
      </c>
      <c r="E161" s="24">
        <f t="shared" ref="E161:E165" si="43">D161*0.2</f>
        <v>12375.776</v>
      </c>
      <c r="F161" s="25">
        <f t="shared" ref="F161:F165" si="44">D161+E161</f>
        <v>74254.656000000003</v>
      </c>
    </row>
    <row r="162" spans="1:6">
      <c r="A162" s="18"/>
      <c r="B162" s="23" t="s">
        <v>165</v>
      </c>
      <c r="C162" s="27" t="s">
        <v>145</v>
      </c>
      <c r="D162" s="58">
        <v>86318.81</v>
      </c>
      <c r="E162" s="24">
        <f t="shared" si="43"/>
        <v>17263.761999999999</v>
      </c>
      <c r="F162" s="25">
        <f t="shared" si="44"/>
        <v>103582.572</v>
      </c>
    </row>
    <row r="163" spans="1:6">
      <c r="A163" s="18"/>
      <c r="B163" s="23" t="s">
        <v>166</v>
      </c>
      <c r="C163" s="27" t="s">
        <v>145</v>
      </c>
      <c r="D163" s="58">
        <v>182404.37</v>
      </c>
      <c r="E163" s="24">
        <f t="shared" si="43"/>
        <v>36480.874000000003</v>
      </c>
      <c r="F163" s="25">
        <f t="shared" si="44"/>
        <v>218885.24400000001</v>
      </c>
    </row>
    <row r="164" spans="1:6">
      <c r="A164" s="18"/>
      <c r="B164" s="23" t="s">
        <v>167</v>
      </c>
      <c r="C164" s="27" t="s">
        <v>145</v>
      </c>
      <c r="D164" s="58">
        <v>187238.32</v>
      </c>
      <c r="E164" s="24">
        <f t="shared" si="43"/>
        <v>37447.664000000004</v>
      </c>
      <c r="F164" s="25">
        <f t="shared" si="44"/>
        <v>224685.984</v>
      </c>
    </row>
    <row r="165" spans="1:6">
      <c r="A165" s="18"/>
      <c r="B165" s="23" t="s">
        <v>168</v>
      </c>
      <c r="C165" s="27" t="s">
        <v>145</v>
      </c>
      <c r="D165" s="58">
        <v>246245.35</v>
      </c>
      <c r="E165" s="24">
        <f t="shared" si="43"/>
        <v>49249.070000000007</v>
      </c>
      <c r="F165" s="25">
        <f t="shared" si="44"/>
        <v>295494.42000000004</v>
      </c>
    </row>
    <row r="166" spans="1:6">
      <c r="A166" s="18">
        <v>27</v>
      </c>
      <c r="B166" s="52" t="s">
        <v>169</v>
      </c>
      <c r="C166" s="27"/>
      <c r="D166" s="58"/>
      <c r="E166" s="26"/>
      <c r="F166" s="31"/>
    </row>
    <row r="167" spans="1:6">
      <c r="A167" s="18"/>
      <c r="B167" s="23" t="s">
        <v>170</v>
      </c>
      <c r="C167" s="27" t="s">
        <v>171</v>
      </c>
      <c r="D167" s="58">
        <v>14996.87</v>
      </c>
      <c r="E167" s="24">
        <f t="shared" ref="E167:E172" si="45">D167*0.2</f>
        <v>2999.3740000000003</v>
      </c>
      <c r="F167" s="25">
        <f t="shared" ref="F167:F172" si="46">D167+E167</f>
        <v>17996.244000000002</v>
      </c>
    </row>
    <row r="168" spans="1:6">
      <c r="A168" s="18"/>
      <c r="B168" s="23" t="s">
        <v>172</v>
      </c>
      <c r="C168" s="27" t="s">
        <v>171</v>
      </c>
      <c r="D168" s="58">
        <v>11649.37</v>
      </c>
      <c r="E168" s="24">
        <f t="shared" si="45"/>
        <v>2329.8740000000003</v>
      </c>
      <c r="F168" s="25">
        <f t="shared" si="46"/>
        <v>13979.244000000001</v>
      </c>
    </row>
    <row r="169" spans="1:6">
      <c r="A169" s="18"/>
      <c r="B169" s="23" t="s">
        <v>173</v>
      </c>
      <c r="C169" s="27" t="s">
        <v>171</v>
      </c>
      <c r="D169" s="58">
        <v>11115.02</v>
      </c>
      <c r="E169" s="24">
        <f t="shared" si="45"/>
        <v>2223.0040000000004</v>
      </c>
      <c r="F169" s="25">
        <f t="shared" si="46"/>
        <v>13338.024000000001</v>
      </c>
    </row>
    <row r="170" spans="1:6">
      <c r="A170" s="18"/>
      <c r="B170" s="23" t="s">
        <v>174</v>
      </c>
      <c r="C170" s="27" t="s">
        <v>171</v>
      </c>
      <c r="D170" s="58">
        <v>108144.38</v>
      </c>
      <c r="E170" s="24">
        <f t="shared" si="45"/>
        <v>21628.876000000004</v>
      </c>
      <c r="F170" s="25">
        <f t="shared" si="46"/>
        <v>129773.25600000001</v>
      </c>
    </row>
    <row r="171" spans="1:6">
      <c r="A171" s="18"/>
      <c r="B171" s="23" t="s">
        <v>175</v>
      </c>
      <c r="C171" s="27" t="s">
        <v>171</v>
      </c>
      <c r="D171" s="58">
        <v>47099.040000000001</v>
      </c>
      <c r="E171" s="24">
        <f t="shared" si="45"/>
        <v>9419.8080000000009</v>
      </c>
      <c r="F171" s="25">
        <f t="shared" si="46"/>
        <v>56518.847999999998</v>
      </c>
    </row>
    <row r="172" spans="1:6">
      <c r="A172" s="18"/>
      <c r="B172" s="23" t="s">
        <v>176</v>
      </c>
      <c r="C172" s="27" t="s">
        <v>171</v>
      </c>
      <c r="D172" s="58">
        <v>37873.26</v>
      </c>
      <c r="E172" s="24">
        <f t="shared" si="45"/>
        <v>7574.652000000001</v>
      </c>
      <c r="F172" s="25">
        <f t="shared" si="46"/>
        <v>45447.912000000004</v>
      </c>
    </row>
    <row r="173" spans="1:6">
      <c r="A173" s="18">
        <v>28</v>
      </c>
      <c r="B173" s="23" t="s">
        <v>177</v>
      </c>
      <c r="C173" s="27"/>
      <c r="D173" s="58"/>
      <c r="E173" s="26"/>
      <c r="F173" s="31"/>
    </row>
    <row r="174" spans="1:6">
      <c r="A174" s="18"/>
      <c r="B174" s="23" t="s">
        <v>178</v>
      </c>
      <c r="C174" s="27"/>
      <c r="D174" s="58"/>
      <c r="E174" s="26"/>
      <c r="F174" s="31"/>
    </row>
    <row r="175" spans="1:6">
      <c r="A175" s="18"/>
      <c r="B175" s="23" t="s">
        <v>179</v>
      </c>
      <c r="C175" s="27" t="s">
        <v>180</v>
      </c>
      <c r="D175" s="58">
        <v>6617.04</v>
      </c>
      <c r="E175" s="24">
        <f t="shared" ref="E175:E177" si="47">D175*0.2</f>
        <v>1323.4080000000001</v>
      </c>
      <c r="F175" s="25">
        <f t="shared" ref="F175:F177" si="48">D175+E175</f>
        <v>7940.4480000000003</v>
      </c>
    </row>
    <row r="176" spans="1:6">
      <c r="A176" s="18"/>
      <c r="B176" s="23" t="s">
        <v>181</v>
      </c>
      <c r="C176" s="27" t="s">
        <v>180</v>
      </c>
      <c r="D176" s="58">
        <v>9575.8700000000008</v>
      </c>
      <c r="E176" s="24">
        <f t="shared" si="47"/>
        <v>1915.1740000000002</v>
      </c>
      <c r="F176" s="25">
        <f t="shared" si="48"/>
        <v>11491.044000000002</v>
      </c>
    </row>
    <row r="177" spans="1:6">
      <c r="A177" s="18"/>
      <c r="B177" s="23" t="s">
        <v>182</v>
      </c>
      <c r="C177" s="27" t="s">
        <v>180</v>
      </c>
      <c r="D177" s="58">
        <v>11975.71</v>
      </c>
      <c r="E177" s="24">
        <f t="shared" si="47"/>
        <v>2395.1419999999998</v>
      </c>
      <c r="F177" s="25">
        <f t="shared" si="48"/>
        <v>14370.851999999999</v>
      </c>
    </row>
    <row r="178" spans="1:6">
      <c r="A178" s="18">
        <v>29</v>
      </c>
      <c r="B178" s="23" t="s">
        <v>183</v>
      </c>
      <c r="C178" s="27"/>
      <c r="D178" s="58"/>
      <c r="E178" s="26"/>
      <c r="F178" s="31"/>
    </row>
    <row r="179" spans="1:6">
      <c r="A179" s="18"/>
      <c r="B179" s="23" t="s">
        <v>184</v>
      </c>
      <c r="C179" s="27" t="s">
        <v>147</v>
      </c>
      <c r="D179" s="58">
        <v>330.75</v>
      </c>
      <c r="E179" s="24">
        <f t="shared" ref="E179:E185" si="49">D179*0.2</f>
        <v>66.150000000000006</v>
      </c>
      <c r="F179" s="25">
        <f t="shared" ref="F179:F185" si="50">D179+E179</f>
        <v>396.9</v>
      </c>
    </row>
    <row r="180" spans="1:6">
      <c r="A180" s="18"/>
      <c r="B180" s="23" t="s">
        <v>157</v>
      </c>
      <c r="C180" s="27" t="s">
        <v>147</v>
      </c>
      <c r="D180" s="58">
        <v>512.47</v>
      </c>
      <c r="E180" s="24">
        <f t="shared" si="49"/>
        <v>102.49400000000001</v>
      </c>
      <c r="F180" s="25">
        <f t="shared" si="50"/>
        <v>614.96400000000006</v>
      </c>
    </row>
    <row r="181" spans="1:6">
      <c r="A181" s="18"/>
      <c r="B181" s="23" t="s">
        <v>158</v>
      </c>
      <c r="C181" s="27" t="s">
        <v>147</v>
      </c>
      <c r="D181" s="58">
        <v>526.77</v>
      </c>
      <c r="E181" s="24">
        <f t="shared" si="49"/>
        <v>105.354</v>
      </c>
      <c r="F181" s="25">
        <f t="shared" si="50"/>
        <v>632.12400000000002</v>
      </c>
    </row>
    <row r="182" spans="1:6">
      <c r="A182" s="18"/>
      <c r="B182" s="23" t="s">
        <v>125</v>
      </c>
      <c r="C182" s="27" t="s">
        <v>147</v>
      </c>
      <c r="D182" s="58">
        <v>706.43</v>
      </c>
      <c r="E182" s="24">
        <f t="shared" si="49"/>
        <v>141.286</v>
      </c>
      <c r="F182" s="25">
        <f t="shared" si="50"/>
        <v>847.71599999999989</v>
      </c>
    </row>
    <row r="183" spans="1:6">
      <c r="A183" s="18"/>
      <c r="B183" s="23" t="s">
        <v>159</v>
      </c>
      <c r="C183" s="27" t="s">
        <v>147</v>
      </c>
      <c r="D183" s="58">
        <v>762.29</v>
      </c>
      <c r="E183" s="24">
        <f t="shared" si="49"/>
        <v>152.458</v>
      </c>
      <c r="F183" s="25">
        <f t="shared" si="50"/>
        <v>914.74799999999993</v>
      </c>
    </row>
    <row r="184" spans="1:6">
      <c r="A184" s="18"/>
      <c r="B184" s="23" t="s">
        <v>160</v>
      </c>
      <c r="C184" s="27" t="s">
        <v>147</v>
      </c>
      <c r="D184" s="58">
        <v>1200.3399999999999</v>
      </c>
      <c r="E184" s="24">
        <f t="shared" si="49"/>
        <v>240.06799999999998</v>
      </c>
      <c r="F184" s="25">
        <f t="shared" si="50"/>
        <v>1440.4079999999999</v>
      </c>
    </row>
    <row r="185" spans="1:6">
      <c r="A185" s="18"/>
      <c r="B185" s="23" t="s">
        <v>185</v>
      </c>
      <c r="C185" s="27" t="s">
        <v>147</v>
      </c>
      <c r="D185" s="58">
        <v>1526.71</v>
      </c>
      <c r="E185" s="24">
        <f t="shared" si="49"/>
        <v>305.34200000000004</v>
      </c>
      <c r="F185" s="25">
        <f t="shared" si="50"/>
        <v>1832.0520000000001</v>
      </c>
    </row>
    <row r="186" spans="1:6">
      <c r="A186" s="18">
        <v>30</v>
      </c>
      <c r="B186" s="23" t="s">
        <v>186</v>
      </c>
      <c r="C186" s="27"/>
      <c r="D186" s="58"/>
      <c r="E186" s="26"/>
      <c r="F186" s="31"/>
    </row>
    <row r="187" spans="1:6">
      <c r="A187" s="18"/>
      <c r="B187" s="23" t="s">
        <v>184</v>
      </c>
      <c r="C187" s="27" t="s">
        <v>147</v>
      </c>
      <c r="D187" s="58">
        <v>423.02</v>
      </c>
      <c r="E187" s="24">
        <f t="shared" ref="E187:E191" si="51">D187*0.2</f>
        <v>84.603999999999999</v>
      </c>
      <c r="F187" s="25">
        <f t="shared" ref="F187:F191" si="52">D187+E187</f>
        <v>507.62399999999997</v>
      </c>
    </row>
    <row r="188" spans="1:6">
      <c r="A188" s="18"/>
      <c r="B188" s="23" t="s">
        <v>158</v>
      </c>
      <c r="C188" s="27" t="s">
        <v>147</v>
      </c>
      <c r="D188" s="58">
        <v>803.09</v>
      </c>
      <c r="E188" s="24">
        <f t="shared" si="51"/>
        <v>160.61800000000002</v>
      </c>
      <c r="F188" s="25">
        <f t="shared" si="52"/>
        <v>963.70800000000008</v>
      </c>
    </row>
    <row r="189" spans="1:6">
      <c r="A189" s="18"/>
      <c r="B189" s="23" t="s">
        <v>159</v>
      </c>
      <c r="C189" s="27" t="s">
        <v>147</v>
      </c>
      <c r="D189" s="58">
        <v>972.71</v>
      </c>
      <c r="E189" s="24">
        <f t="shared" si="51"/>
        <v>194.54200000000003</v>
      </c>
      <c r="F189" s="25">
        <f t="shared" si="52"/>
        <v>1167.252</v>
      </c>
    </row>
    <row r="190" spans="1:6">
      <c r="A190" s="18"/>
      <c r="B190" s="23" t="s">
        <v>160</v>
      </c>
      <c r="C190" s="27" t="s">
        <v>147</v>
      </c>
      <c r="D190" s="58">
        <v>1546.05</v>
      </c>
      <c r="E190" s="24">
        <f t="shared" si="51"/>
        <v>309.21000000000004</v>
      </c>
      <c r="F190" s="25">
        <f t="shared" si="52"/>
        <v>1855.26</v>
      </c>
    </row>
    <row r="191" spans="1:6">
      <c r="A191" s="18"/>
      <c r="B191" s="23" t="s">
        <v>185</v>
      </c>
      <c r="C191" s="27" t="s">
        <v>147</v>
      </c>
      <c r="D191" s="58">
        <v>1902.5</v>
      </c>
      <c r="E191" s="24">
        <f t="shared" si="51"/>
        <v>380.5</v>
      </c>
      <c r="F191" s="25">
        <f t="shared" si="52"/>
        <v>2283</v>
      </c>
    </row>
    <row r="192" spans="1:6">
      <c r="A192" s="18">
        <v>31</v>
      </c>
      <c r="B192" s="23" t="s">
        <v>187</v>
      </c>
      <c r="C192" s="27"/>
      <c r="D192" s="58"/>
      <c r="E192" s="26"/>
      <c r="F192" s="31"/>
    </row>
    <row r="193" spans="1:6">
      <c r="A193" s="18"/>
      <c r="B193" s="23" t="s">
        <v>188</v>
      </c>
      <c r="C193" s="27" t="s">
        <v>147</v>
      </c>
      <c r="D193" s="58">
        <v>87.7</v>
      </c>
      <c r="E193" s="24">
        <f t="shared" ref="E193:E199" si="53">D193*0.2</f>
        <v>17.540000000000003</v>
      </c>
      <c r="F193" s="25">
        <f t="shared" ref="F193:F199" si="54">D193+E193</f>
        <v>105.24000000000001</v>
      </c>
    </row>
    <row r="194" spans="1:6">
      <c r="A194" s="18"/>
      <c r="B194" s="23" t="s">
        <v>157</v>
      </c>
      <c r="C194" s="27" t="s">
        <v>147</v>
      </c>
      <c r="D194" s="58">
        <v>225.95</v>
      </c>
      <c r="E194" s="24">
        <f t="shared" si="53"/>
        <v>45.19</v>
      </c>
      <c r="F194" s="25">
        <f t="shared" si="54"/>
        <v>271.14</v>
      </c>
    </row>
    <row r="195" spans="1:6">
      <c r="A195" s="18"/>
      <c r="B195" s="23" t="s">
        <v>158</v>
      </c>
      <c r="C195" s="27" t="s">
        <v>147</v>
      </c>
      <c r="D195" s="58">
        <v>292.33999999999997</v>
      </c>
      <c r="E195" s="24">
        <f t="shared" si="53"/>
        <v>58.467999999999996</v>
      </c>
      <c r="F195" s="25">
        <f t="shared" si="54"/>
        <v>350.80799999999999</v>
      </c>
    </row>
    <row r="196" spans="1:6">
      <c r="A196" s="18"/>
      <c r="B196" s="23" t="s">
        <v>125</v>
      </c>
      <c r="C196" s="27" t="s">
        <v>147</v>
      </c>
      <c r="D196" s="58">
        <v>348.22</v>
      </c>
      <c r="E196" s="24">
        <f t="shared" si="53"/>
        <v>69.644000000000005</v>
      </c>
      <c r="F196" s="25">
        <f t="shared" si="54"/>
        <v>417.86400000000003</v>
      </c>
    </row>
    <row r="197" spans="1:6">
      <c r="A197" s="18"/>
      <c r="B197" s="23" t="s">
        <v>159</v>
      </c>
      <c r="C197" s="27" t="s">
        <v>147</v>
      </c>
      <c r="D197" s="58">
        <v>441.19</v>
      </c>
      <c r="E197" s="24">
        <f t="shared" si="53"/>
        <v>88.238</v>
      </c>
      <c r="F197" s="25">
        <f t="shared" si="54"/>
        <v>529.428</v>
      </c>
    </row>
    <row r="198" spans="1:6">
      <c r="A198" s="18"/>
      <c r="B198" s="23" t="s">
        <v>160</v>
      </c>
      <c r="C198" s="27" t="s">
        <v>147</v>
      </c>
      <c r="D198" s="58">
        <v>699.06</v>
      </c>
      <c r="E198" s="24">
        <f t="shared" si="53"/>
        <v>139.81199999999998</v>
      </c>
      <c r="F198" s="25">
        <f t="shared" si="54"/>
        <v>838.87199999999996</v>
      </c>
    </row>
    <row r="199" spans="1:6">
      <c r="A199" s="18"/>
      <c r="B199" s="23" t="s">
        <v>185</v>
      </c>
      <c r="C199" s="27" t="s">
        <v>147</v>
      </c>
      <c r="D199" s="58">
        <v>847.9</v>
      </c>
      <c r="E199" s="24">
        <f t="shared" si="53"/>
        <v>169.58</v>
      </c>
      <c r="F199" s="25">
        <f t="shared" si="54"/>
        <v>1017.48</v>
      </c>
    </row>
    <row r="200" spans="1:6">
      <c r="A200" s="18">
        <v>32</v>
      </c>
      <c r="B200" s="23" t="s">
        <v>189</v>
      </c>
      <c r="C200" s="27"/>
      <c r="D200" s="58"/>
      <c r="E200" s="26"/>
      <c r="F200" s="31"/>
    </row>
    <row r="201" spans="1:6">
      <c r="A201" s="18"/>
      <c r="B201" s="23" t="s">
        <v>190</v>
      </c>
      <c r="C201" s="27" t="s">
        <v>98</v>
      </c>
      <c r="D201" s="58">
        <v>21524.9</v>
      </c>
      <c r="E201" s="24">
        <f t="shared" ref="E201:E205" si="55">D201*0.2</f>
        <v>4304.9800000000005</v>
      </c>
      <c r="F201" s="25">
        <f t="shared" ref="F201:F205" si="56">D201+E201</f>
        <v>25829.88</v>
      </c>
    </row>
    <row r="202" spans="1:6">
      <c r="A202" s="18"/>
      <c r="B202" s="23" t="s">
        <v>191</v>
      </c>
      <c r="C202" s="27" t="s">
        <v>98</v>
      </c>
      <c r="D202" s="58">
        <v>22877.69</v>
      </c>
      <c r="E202" s="24">
        <f t="shared" si="55"/>
        <v>4575.5379999999996</v>
      </c>
      <c r="F202" s="25">
        <f t="shared" si="56"/>
        <v>27453.227999999999</v>
      </c>
    </row>
    <row r="203" spans="1:6">
      <c r="A203" s="18"/>
      <c r="B203" s="52" t="s">
        <v>192</v>
      </c>
      <c r="C203" s="27" t="s">
        <v>98</v>
      </c>
      <c r="D203" s="58">
        <v>22953.119999999999</v>
      </c>
      <c r="E203" s="24">
        <f t="shared" si="55"/>
        <v>4590.6239999999998</v>
      </c>
      <c r="F203" s="25">
        <f t="shared" si="56"/>
        <v>27543.743999999999</v>
      </c>
    </row>
    <row r="204" spans="1:6">
      <c r="A204" s="18"/>
      <c r="B204" s="23" t="s">
        <v>193</v>
      </c>
      <c r="C204" s="27" t="s">
        <v>98</v>
      </c>
      <c r="D204" s="58">
        <v>23576.52</v>
      </c>
      <c r="E204" s="24">
        <f t="shared" si="55"/>
        <v>4715.3040000000001</v>
      </c>
      <c r="F204" s="25">
        <f t="shared" si="56"/>
        <v>28291.824000000001</v>
      </c>
    </row>
    <row r="205" spans="1:6">
      <c r="A205" s="18"/>
      <c r="B205" s="23" t="s">
        <v>194</v>
      </c>
      <c r="C205" s="27" t="s">
        <v>98</v>
      </c>
      <c r="D205" s="58">
        <v>23576.52</v>
      </c>
      <c r="E205" s="24">
        <f t="shared" si="55"/>
        <v>4715.3040000000001</v>
      </c>
      <c r="F205" s="25">
        <f t="shared" si="56"/>
        <v>28291.824000000001</v>
      </c>
    </row>
    <row r="206" spans="1:6">
      <c r="A206" s="18">
        <v>33</v>
      </c>
      <c r="B206" s="23" t="s">
        <v>195</v>
      </c>
      <c r="C206" s="27"/>
      <c r="D206" s="58"/>
      <c r="E206" s="26"/>
      <c r="F206" s="31"/>
    </row>
    <row r="207" spans="1:6">
      <c r="A207" s="18"/>
      <c r="B207" s="23" t="s">
        <v>60</v>
      </c>
      <c r="C207" s="27" t="s">
        <v>196</v>
      </c>
      <c r="D207" s="58">
        <v>281.04000000000002</v>
      </c>
      <c r="E207" s="24">
        <f t="shared" ref="E207:E209" si="57">D207*0.2</f>
        <v>56.208000000000006</v>
      </c>
      <c r="F207" s="25">
        <f t="shared" ref="F207:F209" si="58">D207+E207</f>
        <v>337.24800000000005</v>
      </c>
    </row>
    <row r="208" spans="1:6">
      <c r="A208" s="18"/>
      <c r="B208" s="23" t="s">
        <v>61</v>
      </c>
      <c r="C208" s="27" t="s">
        <v>196</v>
      </c>
      <c r="D208" s="58">
        <v>432.15</v>
      </c>
      <c r="E208" s="24">
        <f t="shared" si="57"/>
        <v>86.43</v>
      </c>
      <c r="F208" s="25">
        <f t="shared" si="58"/>
        <v>518.57999999999993</v>
      </c>
    </row>
    <row r="209" spans="1:6">
      <c r="A209" s="18">
        <v>34</v>
      </c>
      <c r="B209" s="23" t="s">
        <v>197</v>
      </c>
      <c r="C209" s="27" t="s">
        <v>196</v>
      </c>
      <c r="D209" s="58">
        <v>1280.99</v>
      </c>
      <c r="E209" s="24">
        <f t="shared" si="57"/>
        <v>256.19800000000004</v>
      </c>
      <c r="F209" s="25">
        <f t="shared" si="58"/>
        <v>1537.1880000000001</v>
      </c>
    </row>
    <row r="210" spans="1:6">
      <c r="A210" s="18">
        <v>35</v>
      </c>
      <c r="B210" s="23" t="s">
        <v>198</v>
      </c>
      <c r="C210" s="27"/>
      <c r="D210" s="58"/>
      <c r="E210" s="26"/>
      <c r="F210" s="31"/>
    </row>
    <row r="211" spans="1:6">
      <c r="A211" s="18"/>
      <c r="B211" s="23" t="s">
        <v>199</v>
      </c>
      <c r="C211" s="27" t="s">
        <v>147</v>
      </c>
      <c r="D211" s="58">
        <v>1218.58</v>
      </c>
      <c r="E211" s="24">
        <f t="shared" ref="E211:E212" si="59">D211*0.2</f>
        <v>243.71600000000001</v>
      </c>
      <c r="F211" s="25">
        <f t="shared" ref="F211:F212" si="60">D211+E211</f>
        <v>1462.2959999999998</v>
      </c>
    </row>
    <row r="212" spans="1:6">
      <c r="A212" s="18"/>
      <c r="B212" s="23" t="s">
        <v>200</v>
      </c>
      <c r="C212" s="27" t="s">
        <v>147</v>
      </c>
      <c r="D212" s="58">
        <v>924.97</v>
      </c>
      <c r="E212" s="24">
        <f t="shared" si="59"/>
        <v>184.99400000000003</v>
      </c>
      <c r="F212" s="25">
        <f t="shared" si="60"/>
        <v>1109.9639999999999</v>
      </c>
    </row>
    <row r="213" spans="1:6">
      <c r="A213" s="18">
        <v>36</v>
      </c>
      <c r="B213" s="52" t="s">
        <v>201</v>
      </c>
      <c r="C213" s="27"/>
      <c r="D213" s="58"/>
      <c r="E213" s="26"/>
      <c r="F213" s="31"/>
    </row>
    <row r="214" spans="1:6">
      <c r="A214" s="18"/>
      <c r="B214" s="23" t="s">
        <v>202</v>
      </c>
      <c r="C214" s="27" t="s">
        <v>147</v>
      </c>
      <c r="D214" s="58">
        <v>3053.02</v>
      </c>
      <c r="E214" s="24">
        <f t="shared" ref="E214:E218" si="61">D214*0.2</f>
        <v>610.60400000000004</v>
      </c>
      <c r="F214" s="25">
        <f t="shared" ref="F214:F218" si="62">D214+E214</f>
        <v>3663.6239999999998</v>
      </c>
    </row>
    <row r="215" spans="1:6">
      <c r="A215" s="18"/>
      <c r="B215" s="23" t="s">
        <v>203</v>
      </c>
      <c r="C215" s="27" t="s">
        <v>147</v>
      </c>
      <c r="D215" s="58">
        <v>3489.16</v>
      </c>
      <c r="E215" s="24">
        <f t="shared" si="61"/>
        <v>697.83199999999999</v>
      </c>
      <c r="F215" s="25">
        <f t="shared" si="62"/>
        <v>4186.9920000000002</v>
      </c>
    </row>
    <row r="216" spans="1:6">
      <c r="A216" s="18"/>
      <c r="B216" s="23" t="s">
        <v>204</v>
      </c>
      <c r="C216" s="27" t="s">
        <v>147</v>
      </c>
      <c r="D216" s="58">
        <v>3497.47</v>
      </c>
      <c r="E216" s="24">
        <f t="shared" si="61"/>
        <v>699.49400000000003</v>
      </c>
      <c r="F216" s="25">
        <f t="shared" si="62"/>
        <v>4196.9639999999999</v>
      </c>
    </row>
    <row r="217" spans="1:6">
      <c r="A217" s="18"/>
      <c r="B217" s="23" t="s">
        <v>205</v>
      </c>
      <c r="C217" s="27" t="s">
        <v>147</v>
      </c>
      <c r="D217" s="58">
        <v>4049.93</v>
      </c>
      <c r="E217" s="24">
        <f t="shared" si="61"/>
        <v>809.98599999999999</v>
      </c>
      <c r="F217" s="25">
        <f t="shared" si="62"/>
        <v>4859.9160000000002</v>
      </c>
    </row>
    <row r="218" spans="1:6">
      <c r="A218" s="18"/>
      <c r="B218" s="23" t="s">
        <v>206</v>
      </c>
      <c r="C218" s="27" t="s">
        <v>147</v>
      </c>
      <c r="D218" s="58">
        <v>4508.8999999999996</v>
      </c>
      <c r="E218" s="24">
        <f t="shared" si="61"/>
        <v>901.78</v>
      </c>
      <c r="F218" s="25">
        <f t="shared" si="62"/>
        <v>5410.6799999999994</v>
      </c>
    </row>
    <row r="219" spans="1:6">
      <c r="A219" s="18">
        <v>37</v>
      </c>
      <c r="B219" s="52" t="s">
        <v>207</v>
      </c>
      <c r="C219" s="27"/>
      <c r="D219" s="58"/>
      <c r="E219" s="26"/>
      <c r="F219" s="31"/>
    </row>
    <row r="220" spans="1:6">
      <c r="A220" s="18"/>
      <c r="B220" s="23" t="s">
        <v>208</v>
      </c>
      <c r="C220" s="27"/>
      <c r="D220" s="58"/>
      <c r="E220" s="26"/>
      <c r="F220" s="31"/>
    </row>
    <row r="221" spans="1:6">
      <c r="A221" s="18"/>
      <c r="B221" s="23" t="s">
        <v>209</v>
      </c>
      <c r="C221" s="27" t="s">
        <v>210</v>
      </c>
      <c r="D221" s="58">
        <v>147780.73000000001</v>
      </c>
      <c r="E221" s="24">
        <f t="shared" ref="E221:E222" si="63">D221*0.2</f>
        <v>29556.146000000004</v>
      </c>
      <c r="F221" s="25">
        <f t="shared" ref="F221:F222" si="64">D221+E221</f>
        <v>177336.87600000002</v>
      </c>
    </row>
    <row r="222" spans="1:6">
      <c r="A222" s="18"/>
      <c r="B222" s="23" t="s">
        <v>211</v>
      </c>
      <c r="C222" s="27" t="s">
        <v>210</v>
      </c>
      <c r="D222" s="58">
        <v>183326.87</v>
      </c>
      <c r="E222" s="24">
        <f t="shared" si="63"/>
        <v>36665.374000000003</v>
      </c>
      <c r="F222" s="25">
        <f t="shared" si="64"/>
        <v>219992.24400000001</v>
      </c>
    </row>
    <row r="223" spans="1:6">
      <c r="A223" s="18">
        <v>38</v>
      </c>
      <c r="B223" s="52" t="s">
        <v>212</v>
      </c>
      <c r="C223" s="27"/>
      <c r="D223" s="58"/>
      <c r="E223" s="26"/>
      <c r="F223" s="31"/>
    </row>
    <row r="224" spans="1:6">
      <c r="A224" s="18"/>
      <c r="B224" s="52" t="s">
        <v>213</v>
      </c>
      <c r="C224" s="27"/>
      <c r="D224" s="58"/>
      <c r="E224" s="26"/>
      <c r="F224" s="31"/>
    </row>
    <row r="225" spans="1:6">
      <c r="A225" s="18"/>
      <c r="B225" s="23" t="s">
        <v>214</v>
      </c>
      <c r="C225" s="27" t="s">
        <v>98</v>
      </c>
      <c r="D225" s="58">
        <v>8283.07</v>
      </c>
      <c r="E225" s="24">
        <f t="shared" ref="E225:E231" si="65">D225*0.2</f>
        <v>1656.614</v>
      </c>
      <c r="F225" s="25">
        <f t="shared" ref="F225:F231" si="66">D225+E225</f>
        <v>9939.6839999999993</v>
      </c>
    </row>
    <row r="226" spans="1:6">
      <c r="A226" s="18"/>
      <c r="B226" s="23" t="s">
        <v>215</v>
      </c>
      <c r="C226" s="27" t="s">
        <v>98</v>
      </c>
      <c r="D226" s="58">
        <v>8325.2199999999993</v>
      </c>
      <c r="E226" s="24">
        <f t="shared" si="65"/>
        <v>1665.0439999999999</v>
      </c>
      <c r="F226" s="25">
        <f t="shared" si="66"/>
        <v>9990.2639999999992</v>
      </c>
    </row>
    <row r="227" spans="1:6">
      <c r="A227" s="18"/>
      <c r="B227" s="23" t="s">
        <v>158</v>
      </c>
      <c r="C227" s="27" t="s">
        <v>98</v>
      </c>
      <c r="D227" s="58">
        <v>8365.11</v>
      </c>
      <c r="E227" s="24">
        <f t="shared" si="65"/>
        <v>1673.0220000000002</v>
      </c>
      <c r="F227" s="25">
        <f t="shared" si="66"/>
        <v>10038.132000000001</v>
      </c>
    </row>
    <row r="228" spans="1:6">
      <c r="A228" s="18"/>
      <c r="B228" s="23" t="s">
        <v>125</v>
      </c>
      <c r="C228" s="27" t="s">
        <v>98</v>
      </c>
      <c r="D228" s="58">
        <v>9303.2099999999991</v>
      </c>
      <c r="E228" s="24">
        <f t="shared" si="65"/>
        <v>1860.6419999999998</v>
      </c>
      <c r="F228" s="25">
        <f t="shared" si="66"/>
        <v>11163.851999999999</v>
      </c>
    </row>
    <row r="229" spans="1:6">
      <c r="A229" s="18"/>
      <c r="B229" s="23" t="s">
        <v>159</v>
      </c>
      <c r="C229" s="27" t="s">
        <v>98</v>
      </c>
      <c r="D229" s="58">
        <v>10445.33</v>
      </c>
      <c r="E229" s="24">
        <f t="shared" si="65"/>
        <v>2089.0660000000003</v>
      </c>
      <c r="F229" s="25">
        <f t="shared" si="66"/>
        <v>12534.396000000001</v>
      </c>
    </row>
    <row r="230" spans="1:6">
      <c r="A230" s="18"/>
      <c r="B230" s="23" t="s">
        <v>160</v>
      </c>
      <c r="C230" s="27" t="s">
        <v>98</v>
      </c>
      <c r="D230" s="58">
        <v>11343.48</v>
      </c>
      <c r="E230" s="24">
        <f t="shared" si="65"/>
        <v>2268.6959999999999</v>
      </c>
      <c r="F230" s="25">
        <f t="shared" si="66"/>
        <v>13612.175999999999</v>
      </c>
    </row>
    <row r="231" spans="1:6">
      <c r="A231" s="18"/>
      <c r="B231" s="23" t="s">
        <v>185</v>
      </c>
      <c r="C231" s="27" t="s">
        <v>98</v>
      </c>
      <c r="D231" s="58">
        <v>13179.75</v>
      </c>
      <c r="E231" s="24">
        <f t="shared" si="65"/>
        <v>2635.9500000000003</v>
      </c>
      <c r="F231" s="25">
        <f t="shared" si="66"/>
        <v>15815.7</v>
      </c>
    </row>
    <row r="232" spans="1:6">
      <c r="A232" s="18">
        <v>39</v>
      </c>
      <c r="B232" s="52" t="s">
        <v>216</v>
      </c>
      <c r="C232" s="27"/>
      <c r="D232" s="58"/>
      <c r="E232" s="26"/>
      <c r="F232" s="31"/>
    </row>
    <row r="233" spans="1:6">
      <c r="A233" s="18"/>
      <c r="B233" s="52" t="s">
        <v>217</v>
      </c>
      <c r="C233" s="27"/>
      <c r="D233" s="58"/>
      <c r="E233" s="26"/>
      <c r="F233" s="31"/>
    </row>
    <row r="234" spans="1:6">
      <c r="A234" s="18"/>
      <c r="B234" s="23" t="s">
        <v>218</v>
      </c>
      <c r="C234" s="27"/>
      <c r="D234" s="58"/>
      <c r="E234" s="26"/>
      <c r="F234" s="31"/>
    </row>
    <row r="235" spans="1:6">
      <c r="A235" s="18"/>
      <c r="B235" s="23" t="s">
        <v>219</v>
      </c>
      <c r="C235" s="27" t="s">
        <v>98</v>
      </c>
      <c r="D235" s="58">
        <v>3033.02</v>
      </c>
      <c r="E235" s="24">
        <f t="shared" ref="E235:E241" si="67">D235*0.2</f>
        <v>606.60400000000004</v>
      </c>
      <c r="F235" s="25">
        <f t="shared" ref="F235:F241" si="68">D235+E235</f>
        <v>3639.6239999999998</v>
      </c>
    </row>
    <row r="236" spans="1:6">
      <c r="A236" s="18"/>
      <c r="B236" s="23" t="s">
        <v>215</v>
      </c>
      <c r="C236" s="27" t="s">
        <v>98</v>
      </c>
      <c r="D236" s="58">
        <v>3033.02</v>
      </c>
      <c r="E236" s="24">
        <f t="shared" si="67"/>
        <v>606.60400000000004</v>
      </c>
      <c r="F236" s="25">
        <f t="shared" si="68"/>
        <v>3639.6239999999998</v>
      </c>
    </row>
    <row r="237" spans="1:6">
      <c r="A237" s="18"/>
      <c r="B237" s="23" t="s">
        <v>158</v>
      </c>
      <c r="C237" s="27" t="s">
        <v>98</v>
      </c>
      <c r="D237" s="58">
        <v>3033.02</v>
      </c>
      <c r="E237" s="24">
        <f t="shared" si="67"/>
        <v>606.60400000000004</v>
      </c>
      <c r="F237" s="25">
        <f t="shared" si="68"/>
        <v>3639.6239999999998</v>
      </c>
    </row>
    <row r="238" spans="1:6">
      <c r="A238" s="18"/>
      <c r="B238" s="23" t="s">
        <v>125</v>
      </c>
      <c r="C238" s="27" t="s">
        <v>98</v>
      </c>
      <c r="D238" s="58">
        <v>3254.71</v>
      </c>
      <c r="E238" s="24">
        <f t="shared" si="67"/>
        <v>650.94200000000001</v>
      </c>
      <c r="F238" s="25">
        <f t="shared" si="68"/>
        <v>3905.652</v>
      </c>
    </row>
    <row r="239" spans="1:6">
      <c r="A239" s="18"/>
      <c r="B239" s="23" t="s">
        <v>159</v>
      </c>
      <c r="C239" s="27" t="s">
        <v>98</v>
      </c>
      <c r="D239" s="58">
        <v>3259.43</v>
      </c>
      <c r="E239" s="24">
        <f t="shared" si="67"/>
        <v>651.88599999999997</v>
      </c>
      <c r="F239" s="25">
        <f t="shared" si="68"/>
        <v>3911.3159999999998</v>
      </c>
    </row>
    <row r="240" spans="1:6">
      <c r="A240" s="18"/>
      <c r="B240" s="23" t="s">
        <v>160</v>
      </c>
      <c r="C240" s="27" t="s">
        <v>98</v>
      </c>
      <c r="D240" s="58">
        <v>3327.85</v>
      </c>
      <c r="E240" s="24">
        <f t="shared" si="67"/>
        <v>665.57</v>
      </c>
      <c r="F240" s="25">
        <f t="shared" si="68"/>
        <v>3993.42</v>
      </c>
    </row>
    <row r="241" spans="1:6">
      <c r="A241" s="18"/>
      <c r="B241" s="23" t="s">
        <v>185</v>
      </c>
      <c r="C241" s="27" t="s">
        <v>98</v>
      </c>
      <c r="D241" s="58">
        <v>3863.21</v>
      </c>
      <c r="E241" s="24">
        <f t="shared" si="67"/>
        <v>772.64200000000005</v>
      </c>
      <c r="F241" s="25">
        <f t="shared" si="68"/>
        <v>4635.8519999999999</v>
      </c>
    </row>
    <row r="242" spans="1:6">
      <c r="A242" s="18">
        <v>40</v>
      </c>
      <c r="B242" s="23" t="s">
        <v>220</v>
      </c>
      <c r="C242" s="27"/>
      <c r="D242" s="58"/>
      <c r="E242" s="26"/>
      <c r="F242" s="31"/>
    </row>
    <row r="243" spans="1:6">
      <c r="A243" s="18"/>
      <c r="B243" s="23" t="s">
        <v>221</v>
      </c>
      <c r="C243" s="27" t="s">
        <v>222</v>
      </c>
      <c r="D243" s="58">
        <v>205.39</v>
      </c>
      <c r="E243" s="24">
        <f>D243*0.2</f>
        <v>41.078000000000003</v>
      </c>
      <c r="F243" s="25">
        <f t="shared" ref="F243" si="69">D243+E243</f>
        <v>246.46799999999999</v>
      </c>
    </row>
    <row r="244" spans="1:6">
      <c r="A244" s="18">
        <v>41</v>
      </c>
      <c r="B244" s="23" t="s">
        <v>223</v>
      </c>
      <c r="C244" s="27"/>
      <c r="D244" s="58"/>
      <c r="E244" s="26"/>
      <c r="F244" s="31"/>
    </row>
    <row r="245" spans="1:6">
      <c r="A245" s="18"/>
      <c r="B245" s="23" t="s">
        <v>224</v>
      </c>
      <c r="C245" s="27"/>
      <c r="D245" s="58"/>
      <c r="E245" s="26"/>
      <c r="F245" s="31"/>
    </row>
    <row r="246" spans="1:6">
      <c r="A246" s="18"/>
      <c r="B246" s="23" t="s">
        <v>225</v>
      </c>
      <c r="C246" s="27" t="s">
        <v>47</v>
      </c>
      <c r="D246" s="58">
        <v>3555.29</v>
      </c>
      <c r="E246" s="24">
        <f t="shared" ref="E246:E250" si="70">D246*0.2</f>
        <v>711.05799999999999</v>
      </c>
      <c r="F246" s="25">
        <f t="shared" ref="F246:F250" si="71">D246+E246</f>
        <v>4266.348</v>
      </c>
    </row>
    <row r="247" spans="1:6">
      <c r="A247" s="18"/>
      <c r="B247" s="23" t="s">
        <v>50</v>
      </c>
      <c r="C247" s="27" t="s">
        <v>47</v>
      </c>
      <c r="D247" s="58">
        <v>3752.8</v>
      </c>
      <c r="E247" s="24">
        <f t="shared" si="70"/>
        <v>750.56000000000006</v>
      </c>
      <c r="F247" s="25">
        <f t="shared" si="71"/>
        <v>4503.3600000000006</v>
      </c>
    </row>
    <row r="248" spans="1:6">
      <c r="A248" s="18"/>
      <c r="B248" s="23" t="s">
        <v>70</v>
      </c>
      <c r="C248" s="27" t="s">
        <v>47</v>
      </c>
      <c r="D248" s="58">
        <v>3950.32</v>
      </c>
      <c r="E248" s="24">
        <f t="shared" si="70"/>
        <v>790.06400000000008</v>
      </c>
      <c r="F248" s="25">
        <f t="shared" si="71"/>
        <v>4740.384</v>
      </c>
    </row>
    <row r="249" spans="1:6">
      <c r="A249" s="18"/>
      <c r="B249" s="23" t="s">
        <v>71</v>
      </c>
      <c r="C249" s="27" t="s">
        <v>47</v>
      </c>
      <c r="D249" s="58">
        <v>4147.83</v>
      </c>
      <c r="E249" s="24">
        <f t="shared" si="70"/>
        <v>829.56600000000003</v>
      </c>
      <c r="F249" s="25">
        <f t="shared" si="71"/>
        <v>4977.3959999999997</v>
      </c>
    </row>
    <row r="250" spans="1:6">
      <c r="A250" s="18"/>
      <c r="B250" s="23" t="s">
        <v>226</v>
      </c>
      <c r="C250" s="27" t="s">
        <v>47</v>
      </c>
      <c r="D250" s="58">
        <v>4542.87</v>
      </c>
      <c r="E250" s="24">
        <f t="shared" si="70"/>
        <v>908.57400000000007</v>
      </c>
      <c r="F250" s="25">
        <f t="shared" si="71"/>
        <v>5451.4439999999995</v>
      </c>
    </row>
    <row r="251" spans="1:6">
      <c r="A251" s="67">
        <v>42</v>
      </c>
      <c r="B251" s="71" t="s">
        <v>227</v>
      </c>
      <c r="C251" s="69"/>
      <c r="D251" s="70"/>
      <c r="E251" s="26"/>
      <c r="F251" s="31"/>
    </row>
    <row r="252" spans="1:6">
      <c r="A252" s="67"/>
      <c r="B252" s="71" t="s">
        <v>228</v>
      </c>
      <c r="C252" s="69" t="s">
        <v>147</v>
      </c>
      <c r="D252" s="70">
        <v>207.12</v>
      </c>
      <c r="E252" s="24">
        <f t="shared" ref="E252:E255" si="72">D252*0.2</f>
        <v>41.424000000000007</v>
      </c>
      <c r="F252" s="25">
        <f t="shared" ref="F252:F255" si="73">D252+E252</f>
        <v>248.54400000000001</v>
      </c>
    </row>
    <row r="253" spans="1:6">
      <c r="A253" s="67"/>
      <c r="B253" s="71" t="s">
        <v>229</v>
      </c>
      <c r="C253" s="69" t="s">
        <v>147</v>
      </c>
      <c r="D253" s="70">
        <v>291.51</v>
      </c>
      <c r="E253" s="24">
        <f t="shared" si="72"/>
        <v>58.302</v>
      </c>
      <c r="F253" s="25">
        <f t="shared" si="73"/>
        <v>349.81200000000001</v>
      </c>
    </row>
    <row r="254" spans="1:6">
      <c r="A254" s="67"/>
      <c r="B254" s="71" t="s">
        <v>230</v>
      </c>
      <c r="C254" s="69" t="s">
        <v>147</v>
      </c>
      <c r="D254" s="70">
        <v>361.33</v>
      </c>
      <c r="E254" s="24">
        <f t="shared" si="72"/>
        <v>72.266000000000005</v>
      </c>
      <c r="F254" s="25">
        <f t="shared" si="73"/>
        <v>433.596</v>
      </c>
    </row>
    <row r="255" spans="1:6">
      <c r="A255" s="67"/>
      <c r="B255" s="72" t="s">
        <v>231</v>
      </c>
      <c r="C255" s="69" t="s">
        <v>147</v>
      </c>
      <c r="D255" s="70">
        <v>506.17</v>
      </c>
      <c r="E255" s="24">
        <f t="shared" si="72"/>
        <v>101.23400000000001</v>
      </c>
      <c r="F255" s="25">
        <f t="shared" si="73"/>
        <v>607.404</v>
      </c>
    </row>
    <row r="256" spans="1:6">
      <c r="A256" s="67">
        <v>43</v>
      </c>
      <c r="B256" s="71" t="s">
        <v>232</v>
      </c>
      <c r="C256" s="69"/>
      <c r="D256" s="70"/>
      <c r="E256" s="26"/>
      <c r="F256" s="31"/>
    </row>
    <row r="257" spans="1:6">
      <c r="A257" s="67"/>
      <c r="B257" s="71" t="s">
        <v>233</v>
      </c>
      <c r="C257" s="69" t="s">
        <v>234</v>
      </c>
      <c r="D257" s="70">
        <v>617.71</v>
      </c>
      <c r="E257" s="24">
        <f t="shared" ref="E257:E258" si="74">D257*0.2</f>
        <v>123.54200000000002</v>
      </c>
      <c r="F257" s="25">
        <f t="shared" ref="F257:F258" si="75">D257+E257</f>
        <v>741.25200000000007</v>
      </c>
    </row>
    <row r="258" spans="1:6">
      <c r="A258" s="67"/>
      <c r="B258" s="71" t="s">
        <v>235</v>
      </c>
      <c r="C258" s="69" t="s">
        <v>234</v>
      </c>
      <c r="D258" s="70">
        <v>469.72</v>
      </c>
      <c r="E258" s="24">
        <f t="shared" si="74"/>
        <v>93.944000000000017</v>
      </c>
      <c r="F258" s="25">
        <f t="shared" si="75"/>
        <v>563.66399999999999</v>
      </c>
    </row>
    <row r="259" spans="1:6">
      <c r="A259" s="67">
        <v>44</v>
      </c>
      <c r="B259" s="71" t="s">
        <v>236</v>
      </c>
      <c r="C259" s="69"/>
      <c r="D259" s="70"/>
      <c r="E259" s="26"/>
      <c r="F259" s="31"/>
    </row>
    <row r="260" spans="1:6">
      <c r="A260" s="67"/>
      <c r="B260" s="71" t="s">
        <v>237</v>
      </c>
      <c r="C260" s="69" t="s">
        <v>238</v>
      </c>
      <c r="D260" s="70">
        <v>18411.580000000002</v>
      </c>
      <c r="E260" s="24">
        <f>D260*0.2</f>
        <v>3682.3160000000007</v>
      </c>
      <c r="F260" s="25">
        <f>D260+E260</f>
        <v>22093.896000000001</v>
      </c>
    </row>
    <row r="261" spans="1:6">
      <c r="A261" s="67">
        <v>45</v>
      </c>
      <c r="B261" s="71" t="s">
        <v>239</v>
      </c>
      <c r="C261" s="69"/>
      <c r="D261" s="70"/>
      <c r="E261" s="26"/>
      <c r="F261" s="31"/>
    </row>
    <row r="262" spans="1:6">
      <c r="A262" s="18"/>
      <c r="B262" s="23" t="s">
        <v>240</v>
      </c>
      <c r="C262" s="27"/>
      <c r="D262" s="58"/>
      <c r="E262" s="26"/>
      <c r="F262" s="31"/>
    </row>
    <row r="263" spans="1:6">
      <c r="A263" s="18"/>
      <c r="B263" s="23" t="s">
        <v>241</v>
      </c>
      <c r="C263" s="27" t="s">
        <v>147</v>
      </c>
      <c r="D263" s="58">
        <v>126.73</v>
      </c>
      <c r="E263" s="24">
        <f t="shared" ref="E263:E266" si="76">D263*0.2</f>
        <v>25.346000000000004</v>
      </c>
      <c r="F263" s="25">
        <f t="shared" ref="F263:F266" si="77">D263+E263</f>
        <v>152.07600000000002</v>
      </c>
    </row>
    <row r="264" spans="1:6">
      <c r="A264" s="18"/>
      <c r="B264" s="23" t="s">
        <v>242</v>
      </c>
      <c r="C264" s="27" t="s">
        <v>147</v>
      </c>
      <c r="D264" s="58">
        <v>133.06</v>
      </c>
      <c r="E264" s="24">
        <f t="shared" si="76"/>
        <v>26.612000000000002</v>
      </c>
      <c r="F264" s="25">
        <f t="shared" si="77"/>
        <v>159.672</v>
      </c>
    </row>
    <row r="265" spans="1:6">
      <c r="A265" s="18"/>
      <c r="B265" s="23" t="s">
        <v>243</v>
      </c>
      <c r="C265" s="27" t="s">
        <v>147</v>
      </c>
      <c r="D265" s="58">
        <v>196.41</v>
      </c>
      <c r="E265" s="24">
        <f t="shared" si="76"/>
        <v>39.282000000000004</v>
      </c>
      <c r="F265" s="25">
        <f t="shared" si="77"/>
        <v>235.69200000000001</v>
      </c>
    </row>
    <row r="266" spans="1:6">
      <c r="A266" s="18"/>
      <c r="B266" s="23" t="s">
        <v>244</v>
      </c>
      <c r="C266" s="27" t="s">
        <v>147</v>
      </c>
      <c r="D266" s="58">
        <v>213.33</v>
      </c>
      <c r="E266" s="24">
        <f t="shared" si="76"/>
        <v>42.666000000000004</v>
      </c>
      <c r="F266" s="25">
        <f t="shared" si="77"/>
        <v>255.99600000000001</v>
      </c>
    </row>
    <row r="267" spans="1:6">
      <c r="A267" s="18"/>
      <c r="B267" s="23" t="s">
        <v>245</v>
      </c>
      <c r="C267" s="27"/>
      <c r="D267" s="58"/>
      <c r="E267" s="73"/>
      <c r="F267" s="31"/>
    </row>
    <row r="268" spans="1:6">
      <c r="A268" s="18"/>
      <c r="B268" s="23" t="s">
        <v>241</v>
      </c>
      <c r="C268" s="27" t="s">
        <v>147</v>
      </c>
      <c r="D268" s="58">
        <v>158.41999999999999</v>
      </c>
      <c r="E268" s="24">
        <f t="shared" ref="E268:E271" si="78">D268*0.2</f>
        <v>31.683999999999997</v>
      </c>
      <c r="F268" s="25">
        <f t="shared" ref="F268:F271" si="79">D268+E268</f>
        <v>190.10399999999998</v>
      </c>
    </row>
    <row r="269" spans="1:6">
      <c r="A269" s="18"/>
      <c r="B269" s="23" t="s">
        <v>242</v>
      </c>
      <c r="C269" s="27" t="s">
        <v>147</v>
      </c>
      <c r="D269" s="58">
        <v>179.52</v>
      </c>
      <c r="E269" s="24">
        <f t="shared" si="78"/>
        <v>35.904000000000003</v>
      </c>
      <c r="F269" s="25">
        <f t="shared" si="79"/>
        <v>215.42400000000001</v>
      </c>
    </row>
    <row r="270" spans="1:6">
      <c r="A270" s="18"/>
      <c r="B270" s="23" t="s">
        <v>243</v>
      </c>
      <c r="C270" s="27" t="s">
        <v>147</v>
      </c>
      <c r="D270" s="58">
        <v>234.45</v>
      </c>
      <c r="E270" s="24">
        <f t="shared" si="78"/>
        <v>46.89</v>
      </c>
      <c r="F270" s="25">
        <f t="shared" si="79"/>
        <v>281.33999999999997</v>
      </c>
    </row>
    <row r="271" spans="1:6">
      <c r="A271" s="18"/>
      <c r="B271" s="23" t="s">
        <v>244</v>
      </c>
      <c r="C271" s="27" t="s">
        <v>147</v>
      </c>
      <c r="D271" s="58">
        <v>272.45999999999998</v>
      </c>
      <c r="E271" s="24">
        <f t="shared" si="78"/>
        <v>54.491999999999997</v>
      </c>
      <c r="F271" s="25">
        <f t="shared" si="79"/>
        <v>326.952</v>
      </c>
    </row>
    <row r="272" spans="1:6">
      <c r="A272" s="18">
        <v>46</v>
      </c>
      <c r="B272" s="23" t="s">
        <v>246</v>
      </c>
      <c r="C272" s="27"/>
      <c r="D272" s="58"/>
      <c r="E272" s="26"/>
      <c r="F272" s="31"/>
    </row>
    <row r="273" spans="1:6">
      <c r="A273" s="18"/>
      <c r="B273" s="23" t="s">
        <v>247</v>
      </c>
      <c r="C273" s="27" t="s">
        <v>147</v>
      </c>
      <c r="D273" s="58">
        <v>113.26</v>
      </c>
      <c r="E273" s="24">
        <f>D273*0.2</f>
        <v>22.652000000000001</v>
      </c>
      <c r="F273" s="25">
        <f>D273+E273</f>
        <v>135.91200000000001</v>
      </c>
    </row>
    <row r="274" spans="1:6">
      <c r="A274" s="55">
        <v>47</v>
      </c>
      <c r="B274" s="65" t="s">
        <v>248</v>
      </c>
      <c r="C274" s="57"/>
      <c r="D274" s="58"/>
      <c r="E274" s="26"/>
      <c r="F274" s="31"/>
    </row>
    <row r="275" spans="1:6">
      <c r="A275" s="55"/>
      <c r="B275" s="65" t="s">
        <v>249</v>
      </c>
      <c r="C275" s="57"/>
      <c r="D275" s="58"/>
      <c r="E275" s="26"/>
      <c r="F275" s="31"/>
    </row>
    <row r="276" spans="1:6">
      <c r="A276" s="55"/>
      <c r="B276" s="65" t="s">
        <v>250</v>
      </c>
      <c r="C276" s="57"/>
      <c r="D276" s="58"/>
      <c r="E276" s="26"/>
      <c r="F276" s="31"/>
    </row>
    <row r="277" spans="1:6">
      <c r="A277" s="55"/>
      <c r="B277" s="74" t="s">
        <v>61</v>
      </c>
      <c r="C277" s="66" t="s">
        <v>47</v>
      </c>
      <c r="D277" s="58">
        <v>746.17</v>
      </c>
      <c r="E277" s="24">
        <f t="shared" ref="E277:E281" si="80">D277*0.2</f>
        <v>149.23400000000001</v>
      </c>
      <c r="F277" s="25">
        <f t="shared" ref="F277:F281" si="81">D277+E277</f>
        <v>895.404</v>
      </c>
    </row>
    <row r="278" spans="1:6">
      <c r="A278" s="55"/>
      <c r="B278" s="74" t="s">
        <v>251</v>
      </c>
      <c r="C278" s="66" t="s">
        <v>47</v>
      </c>
      <c r="D278" s="58">
        <v>839.44</v>
      </c>
      <c r="E278" s="24">
        <f t="shared" si="80"/>
        <v>167.88800000000003</v>
      </c>
      <c r="F278" s="25">
        <f t="shared" si="81"/>
        <v>1007.3280000000001</v>
      </c>
    </row>
    <row r="279" spans="1:6">
      <c r="A279" s="55"/>
      <c r="B279" s="74" t="s">
        <v>252</v>
      </c>
      <c r="C279" s="66" t="s">
        <v>47</v>
      </c>
      <c r="D279" s="58">
        <v>895.4</v>
      </c>
      <c r="E279" s="24">
        <f t="shared" si="80"/>
        <v>179.08</v>
      </c>
      <c r="F279" s="25">
        <f t="shared" si="81"/>
        <v>1074.48</v>
      </c>
    </row>
    <row r="280" spans="1:6">
      <c r="A280" s="55"/>
      <c r="B280" s="74" t="s">
        <v>253</v>
      </c>
      <c r="C280" s="66" t="s">
        <v>47</v>
      </c>
      <c r="D280" s="58">
        <v>951.36</v>
      </c>
      <c r="E280" s="24">
        <f t="shared" si="80"/>
        <v>190.27200000000002</v>
      </c>
      <c r="F280" s="25">
        <f t="shared" si="81"/>
        <v>1141.6320000000001</v>
      </c>
    </row>
    <row r="281" spans="1:6">
      <c r="A281" s="55"/>
      <c r="B281" s="74" t="s">
        <v>254</v>
      </c>
      <c r="C281" s="66" t="s">
        <v>47</v>
      </c>
      <c r="D281" s="58">
        <v>1025.98</v>
      </c>
      <c r="E281" s="24">
        <f t="shared" si="80"/>
        <v>205.19600000000003</v>
      </c>
      <c r="F281" s="25">
        <f t="shared" si="81"/>
        <v>1231.1759999999999</v>
      </c>
    </row>
    <row r="282" spans="1:6">
      <c r="A282" s="55"/>
      <c r="B282" s="65" t="s">
        <v>255</v>
      </c>
      <c r="C282" s="66"/>
      <c r="D282" s="58"/>
      <c r="E282" s="26"/>
      <c r="F282" s="31"/>
    </row>
    <row r="283" spans="1:6">
      <c r="A283" s="55"/>
      <c r="B283" s="74" t="s">
        <v>61</v>
      </c>
      <c r="C283" s="66" t="s">
        <v>47</v>
      </c>
      <c r="D283" s="58">
        <v>579.26</v>
      </c>
      <c r="E283" s="24">
        <f t="shared" ref="E283:E287" si="82">D283*0.2</f>
        <v>115.852</v>
      </c>
      <c r="F283" s="25">
        <f t="shared" ref="F283:F287" si="83">D283+E283</f>
        <v>695.11199999999997</v>
      </c>
    </row>
    <row r="284" spans="1:6">
      <c r="A284" s="55"/>
      <c r="B284" s="74" t="s">
        <v>251</v>
      </c>
      <c r="C284" s="66" t="s">
        <v>47</v>
      </c>
      <c r="D284" s="58">
        <v>652.9</v>
      </c>
      <c r="E284" s="24">
        <f t="shared" si="82"/>
        <v>130.58000000000001</v>
      </c>
      <c r="F284" s="25">
        <f t="shared" si="83"/>
        <v>783.48</v>
      </c>
    </row>
    <row r="285" spans="1:6">
      <c r="A285" s="55"/>
      <c r="B285" s="74" t="s">
        <v>252</v>
      </c>
      <c r="C285" s="66" t="s">
        <v>47</v>
      </c>
      <c r="D285" s="58">
        <v>708.85</v>
      </c>
      <c r="E285" s="24">
        <f t="shared" si="82"/>
        <v>141.77000000000001</v>
      </c>
      <c r="F285" s="25">
        <f t="shared" si="83"/>
        <v>850.62</v>
      </c>
    </row>
    <row r="286" spans="1:6">
      <c r="A286" s="55"/>
      <c r="B286" s="74" t="s">
        <v>253</v>
      </c>
      <c r="C286" s="66" t="s">
        <v>47</v>
      </c>
      <c r="D286" s="58">
        <v>746.17</v>
      </c>
      <c r="E286" s="24">
        <f t="shared" si="82"/>
        <v>149.23400000000001</v>
      </c>
      <c r="F286" s="25">
        <f t="shared" si="83"/>
        <v>895.404</v>
      </c>
    </row>
    <row r="287" spans="1:6" ht="13.8" thickBot="1">
      <c r="A287" s="76"/>
      <c r="B287" s="77" t="s">
        <v>254</v>
      </c>
      <c r="C287" s="78" t="s">
        <v>47</v>
      </c>
      <c r="D287" s="79">
        <v>802.13</v>
      </c>
      <c r="E287" s="35">
        <f t="shared" si="82"/>
        <v>160.42600000000002</v>
      </c>
      <c r="F287" s="25">
        <f t="shared" si="83"/>
        <v>962.55600000000004</v>
      </c>
    </row>
    <row r="288" spans="1:6">
      <c r="A288" s="20"/>
      <c r="B288" s="30"/>
      <c r="C288" s="80"/>
      <c r="D288" s="81"/>
    </row>
    <row r="289" spans="1:5">
      <c r="A289" s="20"/>
      <c r="B289" s="30"/>
      <c r="C289" s="80"/>
      <c r="D289" s="81"/>
    </row>
    <row r="290" spans="1:5" ht="13.8">
      <c r="A290" s="20"/>
      <c r="B290" s="82"/>
      <c r="D290" s="82"/>
      <c r="E290" s="83"/>
    </row>
    <row r="291" spans="1:5" ht="13.8">
      <c r="A291" s="20"/>
      <c r="B291" s="83"/>
      <c r="D291" s="83"/>
      <c r="E291" s="83"/>
    </row>
    <row r="292" spans="1:5" ht="13.8">
      <c r="B292" s="82"/>
      <c r="D292" s="83"/>
      <c r="E292" s="83"/>
    </row>
    <row r="293" spans="1:5" ht="13.8">
      <c r="B293" s="84"/>
      <c r="D293" s="85"/>
    </row>
    <row r="294" spans="1:5" ht="13.8">
      <c r="B294" s="86"/>
      <c r="D294" s="86"/>
    </row>
  </sheetData>
  <pageMargins left="0.98425196850393704" right="0" top="0.39370078740157483" bottom="0.39370078740157483" header="0.27559055118110237" footer="0.27559055118110237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F55"/>
  <sheetViews>
    <sheetView workbookViewId="0">
      <selection activeCell="K17" sqref="K17"/>
    </sheetView>
  </sheetViews>
  <sheetFormatPr defaultRowHeight="13.2"/>
  <cols>
    <col min="1" max="1" width="6.109375" customWidth="1"/>
    <col min="2" max="2" width="33.109375" customWidth="1"/>
    <col min="5" max="5" width="11.109375" customWidth="1"/>
  </cols>
  <sheetData>
    <row r="3" spans="1:6">
      <c r="A3" s="4" t="s">
        <v>256</v>
      </c>
      <c r="B3" s="4"/>
      <c r="C3" s="4"/>
      <c r="D3" s="4"/>
      <c r="E3" s="4"/>
    </row>
    <row r="4" spans="1:6">
      <c r="A4" s="4" t="s">
        <v>257</v>
      </c>
      <c r="B4" s="4"/>
      <c r="C4" s="4"/>
      <c r="D4" s="4"/>
      <c r="E4" s="4"/>
    </row>
    <row r="5" spans="1:6">
      <c r="A5" s="4"/>
      <c r="B5" s="4"/>
      <c r="C5" s="4"/>
      <c r="D5" s="4"/>
      <c r="E5" s="4"/>
    </row>
    <row r="6" spans="1:6">
      <c r="C6" t="s">
        <v>38</v>
      </c>
      <c r="E6" s="87" t="s">
        <v>926</v>
      </c>
      <c r="F6" s="87"/>
    </row>
    <row r="7" spans="1:6">
      <c r="A7" s="88" t="s">
        <v>258</v>
      </c>
      <c r="B7" s="88" t="s">
        <v>39</v>
      </c>
      <c r="C7" s="89" t="s">
        <v>259</v>
      </c>
      <c r="D7" s="88" t="s">
        <v>14</v>
      </c>
      <c r="E7" s="89" t="s">
        <v>260</v>
      </c>
    </row>
    <row r="8" spans="1:6">
      <c r="A8" s="90" t="s">
        <v>261</v>
      </c>
      <c r="B8" s="90" t="s">
        <v>42</v>
      </c>
      <c r="C8" s="91" t="s">
        <v>262</v>
      </c>
      <c r="D8" s="90">
        <v>0.2</v>
      </c>
      <c r="E8" s="91" t="s">
        <v>263</v>
      </c>
    </row>
    <row r="9" spans="1:6">
      <c r="A9" s="92"/>
      <c r="B9" s="92"/>
      <c r="C9" s="93" t="s">
        <v>9</v>
      </c>
      <c r="D9" s="92"/>
      <c r="E9" s="93" t="s">
        <v>9</v>
      </c>
    </row>
    <row r="10" spans="1:6">
      <c r="A10" s="94"/>
      <c r="B10" s="95" t="s">
        <v>264</v>
      </c>
      <c r="C10" s="94"/>
      <c r="D10" s="94"/>
      <c r="E10" s="94"/>
    </row>
    <row r="11" spans="1:6">
      <c r="A11" s="94" t="s">
        <v>265</v>
      </c>
      <c r="B11" s="96" t="s">
        <v>266</v>
      </c>
      <c r="C11" s="94"/>
      <c r="D11" s="94"/>
      <c r="E11" s="94"/>
    </row>
    <row r="12" spans="1:6">
      <c r="A12" s="94"/>
      <c r="B12" s="94" t="s">
        <v>267</v>
      </c>
      <c r="C12" s="97">
        <v>144.59</v>
      </c>
      <c r="D12" s="98">
        <v>28.92</v>
      </c>
      <c r="E12" s="97">
        <f t="shared" ref="E12:E22" si="0">C12+D12</f>
        <v>173.51</v>
      </c>
    </row>
    <row r="13" spans="1:6">
      <c r="A13" s="94" t="s">
        <v>268</v>
      </c>
      <c r="B13" s="94" t="s">
        <v>269</v>
      </c>
      <c r="C13" s="97">
        <v>186.57</v>
      </c>
      <c r="D13" s="98">
        <v>37.31</v>
      </c>
      <c r="E13" s="97">
        <f t="shared" si="0"/>
        <v>223.88</v>
      </c>
    </row>
    <row r="14" spans="1:6">
      <c r="A14" s="94" t="s">
        <v>270</v>
      </c>
      <c r="B14" s="94" t="s">
        <v>271</v>
      </c>
      <c r="C14" s="97">
        <v>228.61</v>
      </c>
      <c r="D14" s="98">
        <v>45.72</v>
      </c>
      <c r="E14" s="97">
        <f t="shared" si="0"/>
        <v>274.33000000000004</v>
      </c>
    </row>
    <row r="15" spans="1:6">
      <c r="A15" s="94" t="s">
        <v>272</v>
      </c>
      <c r="B15" s="96" t="s">
        <v>273</v>
      </c>
      <c r="C15" s="97">
        <v>300.86</v>
      </c>
      <c r="D15" s="98">
        <v>60.17</v>
      </c>
      <c r="E15" s="97">
        <f t="shared" si="0"/>
        <v>361.03000000000003</v>
      </c>
    </row>
    <row r="16" spans="1:6">
      <c r="A16" s="94" t="s">
        <v>274</v>
      </c>
      <c r="B16" s="94" t="s">
        <v>275</v>
      </c>
      <c r="C16" s="97">
        <v>342.91</v>
      </c>
      <c r="D16" s="98">
        <v>68.58</v>
      </c>
      <c r="E16" s="97">
        <f t="shared" si="0"/>
        <v>411.49</v>
      </c>
    </row>
    <row r="17" spans="1:5">
      <c r="A17" s="99" t="s">
        <v>276</v>
      </c>
      <c r="B17" s="99" t="s">
        <v>277</v>
      </c>
      <c r="C17" s="100">
        <v>384.91</v>
      </c>
      <c r="D17" s="101">
        <v>76.98</v>
      </c>
      <c r="E17" s="100">
        <f t="shared" si="0"/>
        <v>461.89000000000004</v>
      </c>
    </row>
    <row r="18" spans="1:5">
      <c r="A18" s="99" t="s">
        <v>278</v>
      </c>
      <c r="B18" s="99" t="s">
        <v>279</v>
      </c>
      <c r="C18" s="100">
        <v>149.61000000000001</v>
      </c>
      <c r="D18" s="101">
        <v>29.92</v>
      </c>
      <c r="E18" s="100">
        <f t="shared" si="0"/>
        <v>179.53000000000003</v>
      </c>
    </row>
    <row r="19" spans="1:5">
      <c r="A19" s="99" t="s">
        <v>280</v>
      </c>
      <c r="B19" s="99" t="s">
        <v>281</v>
      </c>
      <c r="C19" s="100">
        <v>52.14</v>
      </c>
      <c r="D19" s="101">
        <v>10.43</v>
      </c>
      <c r="E19" s="100">
        <f t="shared" si="0"/>
        <v>62.57</v>
      </c>
    </row>
    <row r="20" spans="1:5">
      <c r="A20" s="99" t="s">
        <v>282</v>
      </c>
      <c r="B20" s="99" t="s">
        <v>283</v>
      </c>
      <c r="C20" s="100">
        <v>63.91</v>
      </c>
      <c r="D20" s="101">
        <v>12.78</v>
      </c>
      <c r="E20" s="100">
        <f t="shared" si="0"/>
        <v>76.69</v>
      </c>
    </row>
    <row r="21" spans="1:5">
      <c r="A21" s="99" t="s">
        <v>284</v>
      </c>
      <c r="B21" s="99" t="s">
        <v>285</v>
      </c>
      <c r="C21" s="100">
        <v>206.86</v>
      </c>
      <c r="D21" s="101">
        <v>41.37</v>
      </c>
      <c r="E21" s="100">
        <f t="shared" si="0"/>
        <v>248.23000000000002</v>
      </c>
    </row>
    <row r="22" spans="1:5">
      <c r="A22" s="99" t="s">
        <v>286</v>
      </c>
      <c r="B22" s="99" t="s">
        <v>287</v>
      </c>
      <c r="C22" s="100">
        <v>335.14</v>
      </c>
      <c r="D22" s="101">
        <v>67.03</v>
      </c>
      <c r="E22" s="100">
        <f t="shared" si="0"/>
        <v>402.16999999999996</v>
      </c>
    </row>
    <row r="23" spans="1:5">
      <c r="A23" s="99"/>
      <c r="B23" s="102" t="s">
        <v>288</v>
      </c>
      <c r="C23" s="100"/>
      <c r="D23" s="101"/>
      <c r="E23" s="100"/>
    </row>
    <row r="24" spans="1:5">
      <c r="A24" s="99" t="s">
        <v>289</v>
      </c>
      <c r="B24" s="99" t="s">
        <v>290</v>
      </c>
      <c r="C24" s="100">
        <v>1171.79</v>
      </c>
      <c r="D24" s="101">
        <f>ROUND(C24*D8,2)</f>
        <v>234.36</v>
      </c>
      <c r="E24" s="100">
        <f>C24+D24</f>
        <v>1406.15</v>
      </c>
    </row>
    <row r="25" spans="1:5">
      <c r="A25" s="99" t="s">
        <v>291</v>
      </c>
      <c r="B25" s="99" t="s">
        <v>292</v>
      </c>
      <c r="C25" s="100">
        <v>1126.8</v>
      </c>
      <c r="D25" s="101">
        <f>ROUND(C25*D8,2)</f>
        <v>225.36</v>
      </c>
      <c r="E25" s="100">
        <f>C25+D25</f>
        <v>1352.1599999999999</v>
      </c>
    </row>
    <row r="26" spans="1:5">
      <c r="A26" s="99"/>
      <c r="B26" s="103" t="s">
        <v>293</v>
      </c>
      <c r="C26" s="100"/>
      <c r="D26" s="101"/>
      <c r="E26" s="100"/>
    </row>
    <row r="27" spans="1:5">
      <c r="A27" s="99" t="s">
        <v>294</v>
      </c>
      <c r="B27" s="99" t="s">
        <v>295</v>
      </c>
      <c r="C27" s="100">
        <v>211.9</v>
      </c>
      <c r="D27" s="101">
        <f>ROUND(C27*D8,2)</f>
        <v>42.38</v>
      </c>
      <c r="E27" s="100">
        <f t="shared" ref="E27:E33" si="1">C27+D27</f>
        <v>254.28</v>
      </c>
    </row>
    <row r="28" spans="1:5">
      <c r="A28" s="99" t="s">
        <v>296</v>
      </c>
      <c r="B28" s="99" t="s">
        <v>297</v>
      </c>
      <c r="C28" s="100">
        <v>256.88</v>
      </c>
      <c r="D28" s="101">
        <f>ROUND(C28*D8,2)</f>
        <v>51.38</v>
      </c>
      <c r="E28" s="100">
        <f t="shared" si="1"/>
        <v>308.26</v>
      </c>
    </row>
    <row r="29" spans="1:5">
      <c r="A29" s="99" t="s">
        <v>298</v>
      </c>
      <c r="B29" s="99" t="s">
        <v>299</v>
      </c>
      <c r="C29" s="100">
        <v>86.22</v>
      </c>
      <c r="D29" s="101">
        <f>ROUND(C29*D8,2)</f>
        <v>17.239999999999998</v>
      </c>
      <c r="E29" s="100">
        <f t="shared" si="1"/>
        <v>103.46</v>
      </c>
    </row>
    <row r="30" spans="1:5">
      <c r="A30" s="99" t="s">
        <v>300</v>
      </c>
      <c r="B30" s="99" t="s">
        <v>301</v>
      </c>
      <c r="C30" s="100">
        <v>157.49</v>
      </c>
      <c r="D30" s="101">
        <f>ROUND(C30*D8,2)</f>
        <v>31.5</v>
      </c>
      <c r="E30" s="100">
        <f t="shared" si="1"/>
        <v>188.99</v>
      </c>
    </row>
    <row r="31" spans="1:5">
      <c r="A31" s="99" t="s">
        <v>302</v>
      </c>
      <c r="B31" s="99" t="s">
        <v>303</v>
      </c>
      <c r="C31" s="100">
        <v>256.88</v>
      </c>
      <c r="D31" s="101">
        <f>ROUND(C31*D8,2)</f>
        <v>51.38</v>
      </c>
      <c r="E31" s="100">
        <f t="shared" si="1"/>
        <v>308.26</v>
      </c>
    </row>
    <row r="32" spans="1:5">
      <c r="A32" s="99" t="s">
        <v>304</v>
      </c>
      <c r="B32" s="99" t="s">
        <v>305</v>
      </c>
      <c r="C32" s="100">
        <v>395.58</v>
      </c>
      <c r="D32" s="101">
        <f>ROUND(C32*D8,2)</f>
        <v>79.12</v>
      </c>
      <c r="E32" s="100">
        <f t="shared" si="1"/>
        <v>474.7</v>
      </c>
    </row>
    <row r="33" spans="1:5">
      <c r="A33" s="99" t="s">
        <v>306</v>
      </c>
      <c r="B33" s="99" t="s">
        <v>307</v>
      </c>
      <c r="C33" s="100">
        <v>151.85</v>
      </c>
      <c r="D33" s="101">
        <f>ROUND(C33*D8,2)</f>
        <v>30.37</v>
      </c>
      <c r="E33" s="100">
        <f t="shared" si="1"/>
        <v>182.22</v>
      </c>
    </row>
    <row r="34" spans="1:5">
      <c r="A34" s="99"/>
      <c r="B34" s="103" t="s">
        <v>308</v>
      </c>
      <c r="C34" s="100"/>
      <c r="D34" s="101"/>
      <c r="E34" s="100"/>
    </row>
    <row r="35" spans="1:5">
      <c r="A35" s="99" t="s">
        <v>309</v>
      </c>
      <c r="B35" s="99" t="s">
        <v>295</v>
      </c>
      <c r="C35" s="100">
        <v>211.9</v>
      </c>
      <c r="D35" s="101">
        <f>ROUND(C35*D8,2)</f>
        <v>42.38</v>
      </c>
      <c r="E35" s="100">
        <f t="shared" ref="E35:E44" si="2">C35+D35</f>
        <v>254.28</v>
      </c>
    </row>
    <row r="36" spans="1:5">
      <c r="A36" s="99" t="s">
        <v>310</v>
      </c>
      <c r="B36" s="99" t="s">
        <v>311</v>
      </c>
      <c r="C36" s="100">
        <v>811.78</v>
      </c>
      <c r="D36" s="101">
        <f>ROUND(C36*D8,2)</f>
        <v>162.36000000000001</v>
      </c>
      <c r="E36" s="100">
        <f t="shared" si="2"/>
        <v>974.14</v>
      </c>
    </row>
    <row r="37" spans="1:5">
      <c r="A37" s="99" t="s">
        <v>312</v>
      </c>
      <c r="B37" s="99" t="s">
        <v>313</v>
      </c>
      <c r="C37" s="100">
        <v>856.83</v>
      </c>
      <c r="D37" s="101">
        <f>ROUND(C37*D8,2)</f>
        <v>171.37</v>
      </c>
      <c r="E37" s="100">
        <f t="shared" si="2"/>
        <v>1028.2</v>
      </c>
    </row>
    <row r="38" spans="1:5">
      <c r="A38" s="99" t="s">
        <v>314</v>
      </c>
      <c r="B38" s="99" t="s">
        <v>315</v>
      </c>
      <c r="C38" s="100">
        <v>864.34</v>
      </c>
      <c r="D38" s="101">
        <f>ROUND(C38*D8,2)</f>
        <v>172.87</v>
      </c>
      <c r="E38" s="100">
        <f t="shared" si="2"/>
        <v>1037.21</v>
      </c>
    </row>
    <row r="39" spans="1:5">
      <c r="A39" s="99" t="s">
        <v>316</v>
      </c>
      <c r="B39" s="99" t="s">
        <v>317</v>
      </c>
      <c r="C39" s="100">
        <v>909.29</v>
      </c>
      <c r="D39" s="101">
        <f>ROUND(C39*D8,2)</f>
        <v>181.86</v>
      </c>
      <c r="E39" s="100">
        <f t="shared" si="2"/>
        <v>1091.1500000000001</v>
      </c>
    </row>
    <row r="40" spans="1:5">
      <c r="A40" s="99" t="s">
        <v>318</v>
      </c>
      <c r="B40" s="99" t="s">
        <v>301</v>
      </c>
      <c r="C40" s="100">
        <v>1074.32</v>
      </c>
      <c r="D40" s="101">
        <f>ROUND(C40*D8,2)</f>
        <v>214.86</v>
      </c>
      <c r="E40" s="100">
        <f t="shared" si="2"/>
        <v>1289.1799999999998</v>
      </c>
    </row>
    <row r="41" spans="1:5">
      <c r="A41" s="99" t="s">
        <v>319</v>
      </c>
      <c r="B41" s="99" t="s">
        <v>320</v>
      </c>
      <c r="C41" s="100">
        <v>568.07000000000005</v>
      </c>
      <c r="D41" s="101">
        <f>ROUND(C41*D8,2)</f>
        <v>113.61</v>
      </c>
      <c r="E41" s="100">
        <f t="shared" si="2"/>
        <v>681.68000000000006</v>
      </c>
    </row>
    <row r="42" spans="1:5">
      <c r="A42" s="99" t="s">
        <v>321</v>
      </c>
      <c r="B42" s="99" t="s">
        <v>322</v>
      </c>
      <c r="C42" s="100">
        <v>613.04999999999995</v>
      </c>
      <c r="D42" s="101">
        <f>ROUND(C42*D8,2)</f>
        <v>122.61</v>
      </c>
      <c r="E42" s="100">
        <f t="shared" si="2"/>
        <v>735.66</v>
      </c>
    </row>
    <row r="43" spans="1:5">
      <c r="A43" s="99" t="s">
        <v>323</v>
      </c>
      <c r="B43" s="99" t="s">
        <v>305</v>
      </c>
      <c r="C43" s="100">
        <v>779.95</v>
      </c>
      <c r="D43" s="101">
        <f>ROUND(C43*D8,2)</f>
        <v>155.99</v>
      </c>
      <c r="E43" s="100">
        <f t="shared" si="2"/>
        <v>935.94</v>
      </c>
    </row>
    <row r="44" spans="1:5">
      <c r="A44" s="99" t="s">
        <v>324</v>
      </c>
      <c r="B44" s="99" t="s">
        <v>325</v>
      </c>
      <c r="C44" s="100">
        <v>830.53</v>
      </c>
      <c r="D44" s="101">
        <f>ROUND(C44*D8,2)</f>
        <v>166.11</v>
      </c>
      <c r="E44" s="100">
        <f t="shared" si="2"/>
        <v>996.64</v>
      </c>
    </row>
    <row r="45" spans="1:5">
      <c r="A45" s="99"/>
      <c r="B45" s="103" t="s">
        <v>326</v>
      </c>
      <c r="C45" s="100"/>
      <c r="D45" s="101"/>
      <c r="E45" s="100"/>
    </row>
    <row r="46" spans="1:5">
      <c r="A46" s="99" t="s">
        <v>327</v>
      </c>
      <c r="B46" s="104" t="s">
        <v>328</v>
      </c>
      <c r="C46" s="100">
        <v>367.48</v>
      </c>
      <c r="D46" s="101">
        <f>ROUND(C46*D8,2)</f>
        <v>73.5</v>
      </c>
      <c r="E46" s="100">
        <f t="shared" ref="E46:E51" si="3">C46+D46</f>
        <v>440.98</v>
      </c>
    </row>
    <row r="47" spans="1:5">
      <c r="A47" s="99" t="s">
        <v>329</v>
      </c>
      <c r="B47" s="104" t="s">
        <v>330</v>
      </c>
      <c r="C47" s="100">
        <v>836.19</v>
      </c>
      <c r="D47" s="101">
        <f>ROUND(C47*D8,2)</f>
        <v>167.24</v>
      </c>
      <c r="E47" s="100">
        <f t="shared" si="3"/>
        <v>1003.4300000000001</v>
      </c>
    </row>
    <row r="48" spans="1:5">
      <c r="A48" s="94" t="s">
        <v>331</v>
      </c>
      <c r="B48" s="94" t="s">
        <v>332</v>
      </c>
      <c r="C48" s="97">
        <v>253.12</v>
      </c>
      <c r="D48" s="98">
        <f>ROUND(C48*D8,2)</f>
        <v>50.62</v>
      </c>
      <c r="E48" s="97">
        <f t="shared" si="3"/>
        <v>303.74</v>
      </c>
    </row>
    <row r="49" spans="1:5">
      <c r="A49" s="94" t="s">
        <v>333</v>
      </c>
      <c r="B49" s="94" t="s">
        <v>334</v>
      </c>
      <c r="C49" s="97">
        <v>466.86</v>
      </c>
      <c r="D49" s="98">
        <f>ROUND(C49*D8,2)</f>
        <v>93.37</v>
      </c>
      <c r="E49" s="97">
        <f t="shared" si="3"/>
        <v>560.23</v>
      </c>
    </row>
    <row r="50" spans="1:5">
      <c r="A50" s="94"/>
      <c r="B50" s="94" t="s">
        <v>335</v>
      </c>
      <c r="C50" s="97">
        <v>523.08000000000004</v>
      </c>
      <c r="D50" s="98">
        <f>ROUND(C50*D8,2)</f>
        <v>104.62</v>
      </c>
      <c r="E50" s="97">
        <f t="shared" si="3"/>
        <v>627.70000000000005</v>
      </c>
    </row>
    <row r="51" spans="1:5">
      <c r="A51" s="94" t="s">
        <v>336</v>
      </c>
      <c r="B51" s="94" t="s">
        <v>337</v>
      </c>
      <c r="C51" s="97">
        <v>284.95</v>
      </c>
      <c r="D51" s="98">
        <f>ROUND(C51*D8,2)</f>
        <v>56.99</v>
      </c>
      <c r="E51" s="97">
        <f t="shared" si="3"/>
        <v>341.94</v>
      </c>
    </row>
    <row r="52" spans="1:5">
      <c r="A52" s="92"/>
      <c r="B52" s="92"/>
      <c r="C52" s="105"/>
      <c r="D52" s="105"/>
      <c r="E52" s="105"/>
    </row>
    <row r="53" spans="1:5">
      <c r="A53" s="30"/>
      <c r="B53" s="30"/>
      <c r="C53" s="106"/>
      <c r="D53" s="106"/>
      <c r="E53" s="106"/>
    </row>
    <row r="55" spans="1:5">
      <c r="B55" s="38"/>
    </row>
  </sheetData>
  <pageMargins left="1.1811023622047245" right="0" top="0.19685039370078741" bottom="0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F134"/>
  <sheetViews>
    <sheetView workbookViewId="0">
      <selection activeCell="J17" sqref="J17"/>
    </sheetView>
  </sheetViews>
  <sheetFormatPr defaultRowHeight="13.2"/>
  <cols>
    <col min="1" max="1" width="5.109375" customWidth="1"/>
    <col min="2" max="2" width="49" customWidth="1"/>
    <col min="3" max="3" width="7.6640625" customWidth="1"/>
    <col min="4" max="4" width="8.88671875" style="113"/>
    <col min="5" max="5" width="8.88671875" style="412"/>
    <col min="6" max="6" width="8.88671875" style="39"/>
  </cols>
  <sheetData>
    <row r="2" spans="1:6" ht="13.8">
      <c r="A2" s="2"/>
      <c r="B2" s="107"/>
      <c r="C2" s="107"/>
      <c r="D2" s="108"/>
    </row>
    <row r="3" spans="1:6" ht="13.8">
      <c r="A3" s="2"/>
      <c r="B3" s="107"/>
      <c r="C3" s="107"/>
      <c r="D3" s="108"/>
    </row>
    <row r="4" spans="1:6" ht="13.8">
      <c r="B4" s="109" t="s">
        <v>338</v>
      </c>
      <c r="D4" s="110"/>
    </row>
    <row r="5" spans="1:6">
      <c r="B5" s="111" t="s">
        <v>339</v>
      </c>
      <c r="C5" s="111"/>
      <c r="D5" s="111"/>
      <c r="E5" s="413"/>
      <c r="F5" s="111"/>
    </row>
    <row r="6" spans="1:6">
      <c r="A6" s="1" t="s">
        <v>340</v>
      </c>
      <c r="B6" s="4"/>
      <c r="C6" s="1"/>
      <c r="D6" s="112"/>
    </row>
    <row r="7" spans="1:6">
      <c r="A7" s="2"/>
      <c r="B7" s="2"/>
    </row>
    <row r="8" spans="1:6" ht="13.8" thickBot="1">
      <c r="C8" t="s">
        <v>1029</v>
      </c>
      <c r="F8" s="40"/>
    </row>
    <row r="9" spans="1:6" ht="13.8" thickTop="1">
      <c r="A9" s="114"/>
      <c r="B9" s="114"/>
      <c r="C9" s="114"/>
      <c r="D9" s="115"/>
      <c r="E9" s="414" t="s">
        <v>5</v>
      </c>
      <c r="F9" s="7" t="s">
        <v>4</v>
      </c>
    </row>
    <row r="10" spans="1:6">
      <c r="A10" s="116" t="s">
        <v>6</v>
      </c>
      <c r="B10" s="9" t="s">
        <v>7</v>
      </c>
      <c r="C10" s="9" t="s">
        <v>8</v>
      </c>
      <c r="D10" s="117" t="s">
        <v>35</v>
      </c>
      <c r="E10" s="415" t="s">
        <v>9</v>
      </c>
      <c r="F10" s="9" t="s">
        <v>10</v>
      </c>
    </row>
    <row r="11" spans="1:6">
      <c r="A11" s="116" t="s">
        <v>11</v>
      </c>
      <c r="B11" s="9" t="s">
        <v>12</v>
      </c>
      <c r="C11" s="9" t="s">
        <v>13</v>
      </c>
      <c r="D11" s="117" t="s">
        <v>14</v>
      </c>
      <c r="E11" s="415">
        <v>0.2</v>
      </c>
      <c r="F11" s="9" t="s">
        <v>14</v>
      </c>
    </row>
    <row r="12" spans="1:6" ht="13.8" thickBot="1">
      <c r="A12" s="116"/>
      <c r="B12" s="9"/>
      <c r="C12" s="9"/>
      <c r="D12" s="117" t="s">
        <v>9</v>
      </c>
      <c r="E12" s="415"/>
      <c r="F12" s="9" t="s">
        <v>9</v>
      </c>
    </row>
    <row r="13" spans="1:6" ht="14.4" thickTop="1" thickBot="1">
      <c r="A13" s="51">
        <v>1</v>
      </c>
      <c r="B13" s="120">
        <v>2</v>
      </c>
      <c r="C13" s="120">
        <v>3</v>
      </c>
      <c r="D13" s="115">
        <v>4</v>
      </c>
      <c r="E13" s="416">
        <v>5</v>
      </c>
      <c r="F13" s="14">
        <v>6</v>
      </c>
    </row>
    <row r="14" spans="1:6">
      <c r="A14" s="337"/>
      <c r="B14" s="604"/>
      <c r="C14" s="15"/>
      <c r="D14" s="122"/>
      <c r="E14" s="417"/>
      <c r="F14" s="17"/>
    </row>
    <row r="15" spans="1:6">
      <c r="A15" s="21">
        <v>1</v>
      </c>
      <c r="B15" s="605" t="s">
        <v>341</v>
      </c>
      <c r="C15" s="18"/>
      <c r="D15" s="124"/>
      <c r="E15" s="129"/>
      <c r="F15" s="21"/>
    </row>
    <row r="16" spans="1:6">
      <c r="A16" s="21"/>
      <c r="B16" s="605" t="s">
        <v>342</v>
      </c>
      <c r="C16" s="18" t="s">
        <v>343</v>
      </c>
      <c r="D16" s="124">
        <v>11.54</v>
      </c>
      <c r="E16" s="129">
        <v>2.3079999999999998</v>
      </c>
      <c r="F16" s="125">
        <f>D16+E16</f>
        <v>13.847999999999999</v>
      </c>
    </row>
    <row r="17" spans="1:6">
      <c r="A17" s="21">
        <v>2</v>
      </c>
      <c r="B17" s="606" t="s">
        <v>344</v>
      </c>
      <c r="C17" s="18"/>
      <c r="D17" s="124"/>
      <c r="E17" s="129"/>
      <c r="F17" s="21"/>
    </row>
    <row r="18" spans="1:6">
      <c r="A18" s="21"/>
      <c r="B18" s="605" t="s">
        <v>345</v>
      </c>
      <c r="C18" s="18" t="s">
        <v>346</v>
      </c>
      <c r="D18" s="124">
        <v>9.0500000000000007</v>
      </c>
      <c r="E18" s="129">
        <v>1.8100000000000003</v>
      </c>
      <c r="F18" s="125">
        <f>D18+E18</f>
        <v>10.860000000000001</v>
      </c>
    </row>
    <row r="19" spans="1:6">
      <c r="A19" s="21">
        <v>3</v>
      </c>
      <c r="B19" s="605" t="s">
        <v>347</v>
      </c>
      <c r="C19" s="18"/>
      <c r="D19" s="124"/>
      <c r="E19" s="129"/>
      <c r="F19" s="21"/>
    </row>
    <row r="20" spans="1:6">
      <c r="A20" s="21"/>
      <c r="B20" s="605" t="s">
        <v>348</v>
      </c>
      <c r="C20" s="126" t="s">
        <v>349</v>
      </c>
      <c r="D20" s="124">
        <v>46.95</v>
      </c>
      <c r="E20" s="129">
        <v>9.39</v>
      </c>
      <c r="F20" s="125">
        <f t="shared" ref="F20:F22" si="0">D20+E20</f>
        <v>56.34</v>
      </c>
    </row>
    <row r="21" spans="1:6">
      <c r="A21" s="21"/>
      <c r="B21" s="605" t="s">
        <v>350</v>
      </c>
      <c r="C21" s="18" t="s">
        <v>18</v>
      </c>
      <c r="D21" s="124">
        <v>9.0500000000000007</v>
      </c>
      <c r="E21" s="129">
        <v>1.8100000000000003</v>
      </c>
      <c r="F21" s="125">
        <f t="shared" si="0"/>
        <v>10.860000000000001</v>
      </c>
    </row>
    <row r="22" spans="1:6">
      <c r="A22" s="21">
        <v>4</v>
      </c>
      <c r="B22" s="605" t="s">
        <v>351</v>
      </c>
      <c r="C22" s="18" t="s">
        <v>352</v>
      </c>
      <c r="D22" s="124">
        <v>14.42</v>
      </c>
      <c r="E22" s="129">
        <v>2.8839999999999999</v>
      </c>
      <c r="F22" s="125">
        <f t="shared" si="0"/>
        <v>17.303999999999998</v>
      </c>
    </row>
    <row r="23" spans="1:6">
      <c r="A23" s="21">
        <v>5</v>
      </c>
      <c r="B23" s="605" t="s">
        <v>353</v>
      </c>
      <c r="C23" s="18"/>
      <c r="D23" s="124"/>
      <c r="E23" s="129"/>
      <c r="F23" s="21"/>
    </row>
    <row r="24" spans="1:6">
      <c r="A24" s="21"/>
      <c r="B24" s="605" t="s">
        <v>354</v>
      </c>
      <c r="C24" s="18" t="s">
        <v>355</v>
      </c>
      <c r="D24" s="124">
        <v>10.84</v>
      </c>
      <c r="E24" s="129">
        <v>2.1679999999999997</v>
      </c>
      <c r="F24" s="125">
        <f>D24+E24</f>
        <v>13.007999999999999</v>
      </c>
    </row>
    <row r="25" spans="1:6">
      <c r="A25" s="21">
        <v>6</v>
      </c>
      <c r="B25" s="605" t="s">
        <v>356</v>
      </c>
      <c r="C25" s="18"/>
      <c r="D25" s="124"/>
      <c r="E25" s="129"/>
      <c r="F25" s="21"/>
    </row>
    <row r="26" spans="1:6">
      <c r="A26" s="21"/>
      <c r="B26" s="605" t="s">
        <v>357</v>
      </c>
      <c r="C26" s="18" t="s">
        <v>358</v>
      </c>
      <c r="D26" s="124">
        <v>52.54</v>
      </c>
      <c r="E26" s="129">
        <v>10.507999999999999</v>
      </c>
      <c r="F26" s="125">
        <f t="shared" ref="F26:F27" si="1">D26+E26</f>
        <v>63.048000000000002</v>
      </c>
    </row>
    <row r="27" spans="1:6">
      <c r="A27" s="21"/>
      <c r="B27" s="605" t="s">
        <v>359</v>
      </c>
      <c r="C27" s="18" t="s">
        <v>18</v>
      </c>
      <c r="D27" s="124">
        <v>22.03</v>
      </c>
      <c r="E27" s="129">
        <v>4.4059999999999997</v>
      </c>
      <c r="F27" s="125">
        <f t="shared" si="1"/>
        <v>26.436</v>
      </c>
    </row>
    <row r="28" spans="1:6">
      <c r="A28" s="21">
        <v>7</v>
      </c>
      <c r="B28" s="605" t="s">
        <v>360</v>
      </c>
      <c r="C28" s="18"/>
      <c r="D28" s="124"/>
      <c r="E28" s="129"/>
      <c r="F28" s="21"/>
    </row>
    <row r="29" spans="1:6">
      <c r="A29" s="21"/>
      <c r="B29" s="605" t="s">
        <v>361</v>
      </c>
      <c r="C29" s="18">
        <v>100</v>
      </c>
      <c r="D29" s="124"/>
      <c r="E29" s="129"/>
      <c r="F29" s="21"/>
    </row>
    <row r="30" spans="1:6">
      <c r="A30" s="21"/>
      <c r="B30" s="607" t="s">
        <v>362</v>
      </c>
      <c r="C30" s="18" t="s">
        <v>363</v>
      </c>
      <c r="D30" s="124">
        <v>206.93</v>
      </c>
      <c r="E30" s="129">
        <v>41.386000000000003</v>
      </c>
      <c r="F30" s="125">
        <f t="shared" ref="F30:F33" si="2">D30+E30</f>
        <v>248.316</v>
      </c>
    </row>
    <row r="31" spans="1:6">
      <c r="A31" s="21"/>
      <c r="B31" s="607" t="s">
        <v>934</v>
      </c>
      <c r="C31" s="18"/>
      <c r="D31" s="124">
        <v>239.5</v>
      </c>
      <c r="E31" s="129">
        <v>47.9</v>
      </c>
      <c r="F31" s="125">
        <f t="shared" si="2"/>
        <v>287.39999999999998</v>
      </c>
    </row>
    <row r="32" spans="1:6">
      <c r="A32" s="21"/>
      <c r="B32" s="607" t="s">
        <v>935</v>
      </c>
      <c r="C32" s="18"/>
      <c r="D32" s="124">
        <v>262.52</v>
      </c>
      <c r="E32" s="129">
        <v>52.503999999999991</v>
      </c>
      <c r="F32" s="125">
        <f t="shared" si="2"/>
        <v>315.024</v>
      </c>
    </row>
    <row r="33" spans="1:6">
      <c r="A33" s="21"/>
      <c r="B33" s="608" t="s">
        <v>364</v>
      </c>
      <c r="C33" s="23"/>
      <c r="D33" s="124">
        <v>364.09</v>
      </c>
      <c r="E33" s="129">
        <v>72.817999999999998</v>
      </c>
      <c r="F33" s="125">
        <f t="shared" si="2"/>
        <v>436.90799999999996</v>
      </c>
    </row>
    <row r="34" spans="1:6">
      <c r="A34" s="21">
        <v>8</v>
      </c>
      <c r="B34" s="606" t="s">
        <v>365</v>
      </c>
      <c r="C34" s="18"/>
      <c r="D34" s="124"/>
      <c r="E34" s="129"/>
      <c r="F34" s="21"/>
    </row>
    <row r="35" spans="1:6">
      <c r="A35" s="21"/>
      <c r="B35" s="605" t="s">
        <v>366</v>
      </c>
      <c r="C35" s="18"/>
      <c r="D35" s="124"/>
      <c r="E35" s="129"/>
      <c r="F35" s="21"/>
    </row>
    <row r="36" spans="1:6">
      <c r="A36" s="21"/>
      <c r="B36" s="605" t="s">
        <v>367</v>
      </c>
      <c r="C36" s="18" t="s">
        <v>368</v>
      </c>
      <c r="D36" s="124">
        <v>95.8</v>
      </c>
      <c r="E36" s="129">
        <v>19.16</v>
      </c>
      <c r="F36" s="125">
        <f t="shared" ref="F36:F41" si="3">D36+E36</f>
        <v>114.96</v>
      </c>
    </row>
    <row r="37" spans="1:6">
      <c r="A37" s="21"/>
      <c r="B37" s="605" t="s">
        <v>369</v>
      </c>
      <c r="C37" s="18" t="s">
        <v>18</v>
      </c>
      <c r="D37" s="124">
        <v>268.29000000000002</v>
      </c>
      <c r="E37" s="129">
        <v>53.658000000000008</v>
      </c>
      <c r="F37" s="125">
        <f t="shared" si="3"/>
        <v>321.94800000000004</v>
      </c>
    </row>
    <row r="38" spans="1:6">
      <c r="A38" s="21"/>
      <c r="B38" s="605" t="s">
        <v>370</v>
      </c>
      <c r="C38" s="18" t="s">
        <v>371</v>
      </c>
      <c r="D38" s="124">
        <v>264.42</v>
      </c>
      <c r="E38" s="129">
        <v>52.884000000000007</v>
      </c>
      <c r="F38" s="125">
        <f t="shared" si="3"/>
        <v>317.30400000000003</v>
      </c>
    </row>
    <row r="39" spans="1:6">
      <c r="A39" s="21"/>
      <c r="B39" s="605" t="s">
        <v>372</v>
      </c>
      <c r="C39" s="18" t="s">
        <v>373</v>
      </c>
      <c r="D39" s="124">
        <v>109.23</v>
      </c>
      <c r="E39" s="129">
        <v>21.846</v>
      </c>
      <c r="F39" s="125">
        <f t="shared" si="3"/>
        <v>131.07599999999999</v>
      </c>
    </row>
    <row r="40" spans="1:6">
      <c r="A40" s="21"/>
      <c r="B40" s="31" t="s">
        <v>374</v>
      </c>
      <c r="C40" s="18" t="s">
        <v>18</v>
      </c>
      <c r="D40" s="124">
        <v>118.81</v>
      </c>
      <c r="E40" s="129">
        <v>23.762</v>
      </c>
      <c r="F40" s="125">
        <f t="shared" si="3"/>
        <v>142.572</v>
      </c>
    </row>
    <row r="41" spans="1:6">
      <c r="A41" s="21"/>
      <c r="B41" s="31" t="s">
        <v>375</v>
      </c>
      <c r="C41" s="18" t="s">
        <v>18</v>
      </c>
      <c r="D41" s="124">
        <v>159.06</v>
      </c>
      <c r="E41" s="129">
        <v>31.811999999999998</v>
      </c>
      <c r="F41" s="125">
        <f t="shared" si="3"/>
        <v>190.87200000000001</v>
      </c>
    </row>
    <row r="42" spans="1:6">
      <c r="A42" s="21">
        <v>9</v>
      </c>
      <c r="B42" s="31" t="s">
        <v>376</v>
      </c>
      <c r="C42" s="18"/>
      <c r="D42" s="124"/>
      <c r="E42" s="129"/>
      <c r="F42" s="21"/>
    </row>
    <row r="43" spans="1:6">
      <c r="A43" s="21"/>
      <c r="B43" s="31" t="s">
        <v>377</v>
      </c>
      <c r="C43" s="18" t="s">
        <v>378</v>
      </c>
      <c r="D43" s="124">
        <v>47.91</v>
      </c>
      <c r="E43" s="129">
        <v>9.581999999999999</v>
      </c>
      <c r="F43" s="125">
        <f>D43+E43</f>
        <v>57.491999999999997</v>
      </c>
    </row>
    <row r="44" spans="1:6">
      <c r="A44" s="21">
        <v>10</v>
      </c>
      <c r="B44" s="31" t="s">
        <v>379</v>
      </c>
      <c r="C44" s="18"/>
      <c r="D44" s="124"/>
      <c r="E44" s="129"/>
      <c r="F44" s="21"/>
    </row>
    <row r="45" spans="1:6">
      <c r="A45" s="21"/>
      <c r="B45" s="31" t="s">
        <v>380</v>
      </c>
      <c r="C45" s="18" t="s">
        <v>343</v>
      </c>
      <c r="D45" s="124">
        <v>81.209999999999994</v>
      </c>
      <c r="E45" s="129">
        <v>16.241999999999997</v>
      </c>
      <c r="F45" s="125">
        <f>D45+E45</f>
        <v>97.451999999999998</v>
      </c>
    </row>
    <row r="46" spans="1:6">
      <c r="A46" s="21">
        <v>11</v>
      </c>
      <c r="B46" s="31" t="s">
        <v>381</v>
      </c>
      <c r="C46" s="18"/>
      <c r="D46" s="124"/>
      <c r="E46" s="129"/>
      <c r="F46" s="21"/>
    </row>
    <row r="47" spans="1:6">
      <c r="A47" s="21"/>
      <c r="B47" s="31" t="s">
        <v>382</v>
      </c>
      <c r="C47" s="18"/>
      <c r="D47" s="124"/>
      <c r="E47" s="129"/>
      <c r="F47" s="21"/>
    </row>
    <row r="48" spans="1:6">
      <c r="A48" s="21"/>
      <c r="B48" s="31" t="s">
        <v>383</v>
      </c>
      <c r="C48" s="18" t="s">
        <v>384</v>
      </c>
      <c r="D48" s="124">
        <v>353.75</v>
      </c>
      <c r="E48" s="129">
        <v>70.75</v>
      </c>
      <c r="F48" s="125">
        <f>D48+E48</f>
        <v>424.5</v>
      </c>
    </row>
    <row r="49" spans="1:6">
      <c r="A49" s="21">
        <v>12</v>
      </c>
      <c r="B49" s="31" t="s">
        <v>385</v>
      </c>
      <c r="C49" s="18"/>
      <c r="D49" s="124"/>
      <c r="E49" s="129"/>
      <c r="F49" s="21"/>
    </row>
    <row r="50" spans="1:6">
      <c r="A50" s="21"/>
      <c r="B50" s="31" t="s">
        <v>386</v>
      </c>
      <c r="C50" s="18" t="s">
        <v>384</v>
      </c>
      <c r="D50" s="124">
        <v>256.45999999999998</v>
      </c>
      <c r="E50" s="129">
        <v>51.291999999999994</v>
      </c>
      <c r="F50" s="125">
        <f>D50+E50</f>
        <v>307.75199999999995</v>
      </c>
    </row>
    <row r="51" spans="1:6">
      <c r="A51" s="21">
        <v>13</v>
      </c>
      <c r="B51" s="31" t="s">
        <v>387</v>
      </c>
      <c r="C51" s="18"/>
      <c r="D51" s="124"/>
      <c r="E51" s="129"/>
      <c r="F51" s="21"/>
    </row>
    <row r="52" spans="1:6">
      <c r="A52" s="21"/>
      <c r="B52" s="31" t="s">
        <v>388</v>
      </c>
      <c r="C52" s="18" t="s">
        <v>389</v>
      </c>
      <c r="D52" s="124">
        <v>28.08</v>
      </c>
      <c r="E52" s="129">
        <v>5.6159999999999997</v>
      </c>
      <c r="F52" s="125">
        <f>D52+E52</f>
        <v>33.695999999999998</v>
      </c>
    </row>
    <row r="53" spans="1:6">
      <c r="A53" s="21">
        <v>14</v>
      </c>
      <c r="B53" s="31" t="s">
        <v>390</v>
      </c>
      <c r="C53" s="18"/>
      <c r="D53" s="124"/>
      <c r="E53" s="129"/>
      <c r="F53" s="21"/>
    </row>
    <row r="54" spans="1:6">
      <c r="A54" s="21"/>
      <c r="B54" s="31" t="s">
        <v>391</v>
      </c>
      <c r="C54" s="18" t="s">
        <v>392</v>
      </c>
      <c r="D54" s="124">
        <v>110.15</v>
      </c>
      <c r="E54" s="129">
        <v>22.03</v>
      </c>
      <c r="F54" s="125">
        <f>D54+E54</f>
        <v>132.18</v>
      </c>
    </row>
    <row r="55" spans="1:6">
      <c r="A55" s="21"/>
      <c r="B55" s="31"/>
      <c r="C55" s="18"/>
      <c r="D55" s="124"/>
      <c r="E55" s="129"/>
      <c r="F55" s="21"/>
    </row>
    <row r="56" spans="1:6">
      <c r="A56" s="21">
        <v>15</v>
      </c>
      <c r="B56" s="31" t="s">
        <v>393</v>
      </c>
      <c r="C56" s="18"/>
      <c r="D56" s="124"/>
      <c r="E56" s="129"/>
      <c r="F56" s="21"/>
    </row>
    <row r="57" spans="1:6">
      <c r="A57" s="21"/>
      <c r="B57" s="31" t="s">
        <v>394</v>
      </c>
      <c r="C57" s="18" t="s">
        <v>395</v>
      </c>
      <c r="D57" s="124">
        <v>186.57</v>
      </c>
      <c r="E57" s="129">
        <v>37.314</v>
      </c>
      <c r="F57" s="125">
        <f t="shared" ref="F57:F58" si="4">D57+E57</f>
        <v>223.88399999999999</v>
      </c>
    </row>
    <row r="58" spans="1:6">
      <c r="A58" s="21"/>
      <c r="B58" s="31" t="s">
        <v>396</v>
      </c>
      <c r="C58" s="18" t="s">
        <v>384</v>
      </c>
      <c r="D58" s="124">
        <v>285.35000000000002</v>
      </c>
      <c r="E58" s="129">
        <v>57.07</v>
      </c>
      <c r="F58" s="125">
        <f t="shared" si="4"/>
        <v>342.42</v>
      </c>
    </row>
    <row r="59" spans="1:6">
      <c r="A59" s="21">
        <v>16</v>
      </c>
      <c r="B59" s="31" t="s">
        <v>393</v>
      </c>
      <c r="C59" s="18"/>
      <c r="D59" s="124"/>
      <c r="E59" s="129"/>
      <c r="F59" s="21"/>
    </row>
    <row r="60" spans="1:6">
      <c r="A60" s="21"/>
      <c r="B60" s="31" t="s">
        <v>397</v>
      </c>
      <c r="C60" s="18" t="s">
        <v>398</v>
      </c>
      <c r="D60" s="124">
        <v>117.58</v>
      </c>
      <c r="E60" s="129">
        <v>23.516000000000002</v>
      </c>
      <c r="F60" s="125">
        <f t="shared" ref="F60:F61" si="5">D60+E60</f>
        <v>141.096</v>
      </c>
    </row>
    <row r="61" spans="1:6">
      <c r="A61" s="21"/>
      <c r="B61" s="31" t="s">
        <v>399</v>
      </c>
      <c r="C61" s="18" t="s">
        <v>384</v>
      </c>
      <c r="D61" s="124">
        <v>373.37</v>
      </c>
      <c r="E61" s="129">
        <v>74.673999999999992</v>
      </c>
      <c r="F61" s="125">
        <f t="shared" si="5"/>
        <v>448.04399999999998</v>
      </c>
    </row>
    <row r="62" spans="1:6">
      <c r="A62" s="21">
        <v>17</v>
      </c>
      <c r="B62" s="31" t="s">
        <v>393</v>
      </c>
      <c r="C62" s="18"/>
      <c r="D62" s="124"/>
      <c r="E62" s="129"/>
      <c r="F62" s="21"/>
    </row>
    <row r="63" spans="1:6">
      <c r="A63" s="21"/>
      <c r="B63" s="31" t="s">
        <v>400</v>
      </c>
      <c r="C63" s="18" t="s">
        <v>395</v>
      </c>
      <c r="D63" s="124">
        <v>150.19</v>
      </c>
      <c r="E63" s="129">
        <v>30.037999999999997</v>
      </c>
      <c r="F63" s="125">
        <f>D63+E63</f>
        <v>180.22800000000001</v>
      </c>
    </row>
    <row r="64" spans="1:6">
      <c r="A64" s="21">
        <v>18</v>
      </c>
      <c r="B64" s="31" t="s">
        <v>401</v>
      </c>
      <c r="C64" s="18"/>
      <c r="D64" s="124"/>
      <c r="E64" s="129"/>
      <c r="F64" s="21"/>
    </row>
    <row r="65" spans="1:6">
      <c r="A65" s="21"/>
      <c r="B65" s="31" t="s">
        <v>402</v>
      </c>
      <c r="C65" s="18" t="s">
        <v>395</v>
      </c>
      <c r="D65" s="124">
        <v>265.23</v>
      </c>
      <c r="E65" s="129">
        <v>53.045999999999999</v>
      </c>
      <c r="F65" s="125">
        <f t="shared" ref="F65:F66" si="6">D65+E65</f>
        <v>318.27600000000001</v>
      </c>
    </row>
    <row r="66" spans="1:6">
      <c r="A66" s="21"/>
      <c r="B66" s="31" t="s">
        <v>403</v>
      </c>
      <c r="C66" s="18" t="s">
        <v>384</v>
      </c>
      <c r="D66" s="124">
        <v>74.87</v>
      </c>
      <c r="E66" s="129">
        <v>14.974000000000002</v>
      </c>
      <c r="F66" s="125">
        <f t="shared" si="6"/>
        <v>89.844000000000008</v>
      </c>
    </row>
    <row r="67" spans="1:6">
      <c r="A67" s="21">
        <v>19</v>
      </c>
      <c r="B67" s="31" t="s">
        <v>404</v>
      </c>
      <c r="C67" s="18"/>
      <c r="D67" s="124"/>
      <c r="E67" s="129"/>
      <c r="F67" s="21"/>
    </row>
    <row r="68" spans="1:6">
      <c r="A68" s="21"/>
      <c r="B68" s="31" t="s">
        <v>405</v>
      </c>
      <c r="C68" s="18" t="s">
        <v>384</v>
      </c>
      <c r="D68" s="124">
        <v>490.02</v>
      </c>
      <c r="E68" s="129">
        <v>98.004000000000005</v>
      </c>
      <c r="F68" s="125">
        <f t="shared" ref="F68:F70" si="7">D68+E68</f>
        <v>588.024</v>
      </c>
    </row>
    <row r="69" spans="1:6">
      <c r="A69" s="21"/>
      <c r="B69" s="31" t="s">
        <v>403</v>
      </c>
      <c r="C69" s="18" t="s">
        <v>384</v>
      </c>
      <c r="D69" s="124">
        <v>187.25</v>
      </c>
      <c r="E69" s="129">
        <v>37.449999999999996</v>
      </c>
      <c r="F69" s="125">
        <f t="shared" si="7"/>
        <v>224.7</v>
      </c>
    </row>
    <row r="70" spans="1:6">
      <c r="A70" s="21">
        <v>20</v>
      </c>
      <c r="B70" s="31" t="s">
        <v>406</v>
      </c>
      <c r="C70" s="18" t="s">
        <v>384</v>
      </c>
      <c r="D70" s="124">
        <v>672.57</v>
      </c>
      <c r="E70" s="129">
        <v>134.51400000000001</v>
      </c>
      <c r="F70" s="125">
        <f t="shared" si="7"/>
        <v>807.08400000000006</v>
      </c>
    </row>
    <row r="71" spans="1:6">
      <c r="A71" s="21"/>
      <c r="B71" s="31" t="s">
        <v>407</v>
      </c>
      <c r="C71" s="18"/>
      <c r="D71" s="124"/>
      <c r="E71" s="129"/>
      <c r="F71" s="21"/>
    </row>
    <row r="72" spans="1:6">
      <c r="A72" s="21"/>
      <c r="B72" s="31" t="s">
        <v>408</v>
      </c>
      <c r="C72" s="18" t="s">
        <v>384</v>
      </c>
      <c r="D72" s="124">
        <v>1028.69</v>
      </c>
      <c r="E72" s="129">
        <v>205.73800000000003</v>
      </c>
      <c r="F72" s="125">
        <f>D72+E72</f>
        <v>1234.4280000000001</v>
      </c>
    </row>
    <row r="73" spans="1:6">
      <c r="A73" s="21">
        <v>21</v>
      </c>
      <c r="B73" s="31" t="s">
        <v>409</v>
      </c>
      <c r="C73" s="18"/>
      <c r="D73" s="124"/>
      <c r="E73" s="129"/>
      <c r="F73" s="21"/>
    </row>
    <row r="74" spans="1:6">
      <c r="A74" s="21"/>
      <c r="B74" s="31" t="s">
        <v>410</v>
      </c>
      <c r="C74" s="18" t="s">
        <v>411</v>
      </c>
      <c r="D74" s="124">
        <v>122.9</v>
      </c>
      <c r="E74" s="129">
        <v>24.58</v>
      </c>
      <c r="F74" s="125">
        <f>D74+E74</f>
        <v>147.48000000000002</v>
      </c>
    </row>
    <row r="75" spans="1:6">
      <c r="A75" s="21">
        <v>22</v>
      </c>
      <c r="B75" s="31" t="s">
        <v>412</v>
      </c>
      <c r="C75" s="18"/>
      <c r="D75" s="124"/>
      <c r="E75" s="129"/>
      <c r="F75" s="21"/>
    </row>
    <row r="76" spans="1:6">
      <c r="A76" s="21"/>
      <c r="B76" s="31" t="s">
        <v>413</v>
      </c>
      <c r="C76" s="18" t="s">
        <v>414</v>
      </c>
      <c r="D76" s="124">
        <v>1864.82</v>
      </c>
      <c r="E76" s="129">
        <v>372.96399999999994</v>
      </c>
      <c r="F76" s="125">
        <f>D76+E76</f>
        <v>2237.7839999999997</v>
      </c>
    </row>
    <row r="77" spans="1:6">
      <c r="A77" s="21"/>
      <c r="B77" s="31" t="s">
        <v>415</v>
      </c>
      <c r="C77" s="18"/>
      <c r="D77" s="124"/>
      <c r="E77" s="129"/>
      <c r="F77" s="21"/>
    </row>
    <row r="78" spans="1:6">
      <c r="A78" s="21"/>
      <c r="B78" s="31" t="s">
        <v>416</v>
      </c>
      <c r="C78" s="18" t="s">
        <v>384</v>
      </c>
      <c r="D78" s="124">
        <v>2100.64</v>
      </c>
      <c r="E78" s="129">
        <v>420.12799999999993</v>
      </c>
      <c r="F78" s="125">
        <f>D78+E78</f>
        <v>2520.768</v>
      </c>
    </row>
    <row r="79" spans="1:6">
      <c r="A79" s="21"/>
      <c r="B79" s="31" t="s">
        <v>417</v>
      </c>
      <c r="C79" s="18"/>
      <c r="D79" s="124"/>
      <c r="E79" s="129"/>
      <c r="F79" s="21"/>
    </row>
    <row r="80" spans="1:6">
      <c r="A80" s="21"/>
      <c r="B80" s="31" t="s">
        <v>418</v>
      </c>
      <c r="C80" s="18" t="s">
        <v>384</v>
      </c>
      <c r="D80" s="124">
        <v>2316.92</v>
      </c>
      <c r="E80" s="129">
        <v>463.38400000000001</v>
      </c>
      <c r="F80" s="125">
        <f>D80+E80</f>
        <v>2780.3040000000001</v>
      </c>
    </row>
    <row r="81" spans="1:6">
      <c r="A81" s="21">
        <v>23</v>
      </c>
      <c r="B81" s="606" t="s">
        <v>419</v>
      </c>
      <c r="C81" s="18"/>
      <c r="D81" s="124"/>
      <c r="E81" s="129"/>
      <c r="F81" s="21"/>
    </row>
    <row r="82" spans="1:6">
      <c r="A82" s="21"/>
      <c r="B82" s="31" t="s">
        <v>420</v>
      </c>
      <c r="C82" s="18" t="s">
        <v>18</v>
      </c>
      <c r="D82" s="124">
        <v>799.51</v>
      </c>
      <c r="E82" s="129">
        <v>159.90199999999999</v>
      </c>
      <c r="F82" s="125">
        <f>D82+E82</f>
        <v>959.41200000000003</v>
      </c>
    </row>
    <row r="83" spans="1:6">
      <c r="A83" s="21">
        <v>24</v>
      </c>
      <c r="B83" s="31" t="s">
        <v>421</v>
      </c>
      <c r="C83" s="18" t="s">
        <v>422</v>
      </c>
      <c r="D83" s="124"/>
      <c r="E83" s="129"/>
      <c r="F83" s="21"/>
    </row>
    <row r="84" spans="1:6">
      <c r="A84" s="26"/>
      <c r="B84" s="605" t="s">
        <v>423</v>
      </c>
      <c r="C84" s="127" t="s">
        <v>384</v>
      </c>
      <c r="D84" s="128">
        <v>235.12</v>
      </c>
      <c r="E84" s="129">
        <v>47.024000000000001</v>
      </c>
      <c r="F84" s="125">
        <f t="shared" ref="F84:F88" si="8">D84+E84</f>
        <v>282.14400000000001</v>
      </c>
    </row>
    <row r="85" spans="1:6">
      <c r="A85" s="26"/>
      <c r="B85" s="605" t="s">
        <v>424</v>
      </c>
      <c r="C85" s="127" t="s">
        <v>384</v>
      </c>
      <c r="D85" s="130">
        <v>269.04000000000002</v>
      </c>
      <c r="E85" s="129">
        <v>53.808</v>
      </c>
      <c r="F85" s="125">
        <f t="shared" si="8"/>
        <v>322.84800000000001</v>
      </c>
    </row>
    <row r="86" spans="1:6">
      <c r="A86" s="26"/>
      <c r="B86" s="605" t="s">
        <v>425</v>
      </c>
      <c r="C86" s="127" t="s">
        <v>384</v>
      </c>
      <c r="D86" s="130">
        <v>309.93</v>
      </c>
      <c r="E86" s="129">
        <v>61.985999999999997</v>
      </c>
      <c r="F86" s="125">
        <f t="shared" si="8"/>
        <v>371.916</v>
      </c>
    </row>
    <row r="87" spans="1:6">
      <c r="A87" s="26"/>
      <c r="B87" s="605" t="s">
        <v>426</v>
      </c>
      <c r="C87" s="127" t="s">
        <v>384</v>
      </c>
      <c r="D87" s="130">
        <v>383.05</v>
      </c>
      <c r="E87" s="129">
        <v>76.61</v>
      </c>
      <c r="F87" s="125">
        <f t="shared" si="8"/>
        <v>459.66</v>
      </c>
    </row>
    <row r="88" spans="1:6">
      <c r="A88" s="26"/>
      <c r="B88" s="605" t="s">
        <v>427</v>
      </c>
      <c r="C88" s="127" t="s">
        <v>384</v>
      </c>
      <c r="D88" s="130">
        <v>473.77</v>
      </c>
      <c r="E88" s="129">
        <v>94.754000000000005</v>
      </c>
      <c r="F88" s="125">
        <f t="shared" si="8"/>
        <v>568.524</v>
      </c>
    </row>
    <row r="89" spans="1:6">
      <c r="A89" s="26">
        <v>25</v>
      </c>
      <c r="B89" s="607" t="s">
        <v>428</v>
      </c>
      <c r="C89" s="132" t="s">
        <v>429</v>
      </c>
      <c r="D89" s="130"/>
      <c r="F89" s="21"/>
    </row>
    <row r="90" spans="1:6">
      <c r="A90" s="26"/>
      <c r="B90" s="607" t="s">
        <v>430</v>
      </c>
      <c r="C90" s="132" t="s">
        <v>431</v>
      </c>
      <c r="D90" s="130"/>
      <c r="F90" s="21"/>
    </row>
    <row r="91" spans="1:6" ht="15.6">
      <c r="A91" s="26"/>
      <c r="B91" s="609" t="s">
        <v>432</v>
      </c>
      <c r="D91" s="130"/>
      <c r="E91" s="129"/>
      <c r="F91" s="21"/>
    </row>
    <row r="92" spans="1:6">
      <c r="A92" s="26"/>
      <c r="B92" s="609" t="s">
        <v>434</v>
      </c>
      <c r="C92" s="127" t="s">
        <v>433</v>
      </c>
      <c r="D92" s="130">
        <v>126.53</v>
      </c>
      <c r="E92" s="129">
        <v>25.305999999999997</v>
      </c>
      <c r="F92" s="125">
        <f t="shared" ref="F92:F97" si="9">D92+E92</f>
        <v>151.83600000000001</v>
      </c>
    </row>
    <row r="93" spans="1:6">
      <c r="A93" s="26"/>
      <c r="B93" s="609" t="s">
        <v>435</v>
      </c>
      <c r="C93" s="127" t="s">
        <v>384</v>
      </c>
      <c r="D93" s="130">
        <v>158.6</v>
      </c>
      <c r="E93" s="129">
        <v>31.72</v>
      </c>
      <c r="F93" s="125">
        <f t="shared" si="9"/>
        <v>190.32</v>
      </c>
    </row>
    <row r="94" spans="1:6">
      <c r="A94" s="26"/>
      <c r="B94" s="609" t="s">
        <v>436</v>
      </c>
      <c r="C94" s="127" t="s">
        <v>384</v>
      </c>
      <c r="D94" s="130">
        <v>203.07</v>
      </c>
      <c r="E94" s="129">
        <v>40.613999999999997</v>
      </c>
      <c r="F94" s="125">
        <f t="shared" si="9"/>
        <v>243.684</v>
      </c>
    </row>
    <row r="95" spans="1:6">
      <c r="A95" s="26"/>
      <c r="B95" s="609" t="s">
        <v>437</v>
      </c>
      <c r="C95" s="127" t="s">
        <v>384</v>
      </c>
      <c r="D95" s="130">
        <v>245.8</v>
      </c>
      <c r="E95" s="129">
        <v>49.16</v>
      </c>
      <c r="F95" s="125">
        <f t="shared" si="9"/>
        <v>294.96000000000004</v>
      </c>
    </row>
    <row r="96" spans="1:6">
      <c r="A96" s="26"/>
      <c r="B96" s="609" t="s">
        <v>438</v>
      </c>
      <c r="C96" s="127" t="s">
        <v>384</v>
      </c>
      <c r="D96" s="130">
        <v>290.44</v>
      </c>
      <c r="E96" s="129">
        <v>58.087999999999994</v>
      </c>
      <c r="F96" s="125">
        <f t="shared" si="9"/>
        <v>348.52800000000002</v>
      </c>
    </row>
    <row r="97" spans="1:6">
      <c r="A97" s="26"/>
      <c r="B97" s="609" t="s">
        <v>439</v>
      </c>
      <c r="C97" s="132"/>
      <c r="D97" s="130">
        <v>333.17</v>
      </c>
      <c r="E97" s="129">
        <v>66.634</v>
      </c>
      <c r="F97" s="125">
        <f t="shared" si="9"/>
        <v>399.80400000000003</v>
      </c>
    </row>
    <row r="98" spans="1:6" ht="15.6">
      <c r="A98" s="26"/>
      <c r="B98" s="609" t="s">
        <v>440</v>
      </c>
      <c r="C98" s="127" t="s">
        <v>384</v>
      </c>
      <c r="D98" s="130"/>
      <c r="F98" s="21"/>
    </row>
    <row r="99" spans="1:6">
      <c r="A99" s="26"/>
      <c r="B99" s="609" t="s">
        <v>441</v>
      </c>
      <c r="C99" s="127" t="s">
        <v>384</v>
      </c>
      <c r="D99" s="130">
        <v>212.06</v>
      </c>
      <c r="E99" s="129">
        <v>42.411999999999999</v>
      </c>
      <c r="F99" s="125">
        <f t="shared" ref="F99:F104" si="10">D99+E99</f>
        <v>254.47200000000001</v>
      </c>
    </row>
    <row r="100" spans="1:6">
      <c r="A100" s="26"/>
      <c r="B100" s="609" t="s">
        <v>435</v>
      </c>
      <c r="C100" s="127" t="s">
        <v>384</v>
      </c>
      <c r="D100" s="130">
        <v>256.45999999999998</v>
      </c>
      <c r="E100" s="129">
        <v>51.291999999999994</v>
      </c>
      <c r="F100" s="125">
        <f t="shared" si="10"/>
        <v>307.75199999999995</v>
      </c>
    </row>
    <row r="101" spans="1:6">
      <c r="A101" s="26"/>
      <c r="B101" s="609" t="s">
        <v>436</v>
      </c>
      <c r="C101" s="127" t="s">
        <v>384</v>
      </c>
      <c r="D101" s="130">
        <v>299.2</v>
      </c>
      <c r="E101" s="129">
        <v>59.839999999999996</v>
      </c>
      <c r="F101" s="125">
        <f t="shared" si="10"/>
        <v>359.03999999999996</v>
      </c>
    </row>
    <row r="102" spans="1:6">
      <c r="A102" s="26"/>
      <c r="B102" s="609" t="s">
        <v>437</v>
      </c>
      <c r="C102" s="127" t="s">
        <v>384</v>
      </c>
      <c r="D102" s="130">
        <v>343.83</v>
      </c>
      <c r="E102" s="129">
        <v>68.765999999999991</v>
      </c>
      <c r="F102" s="125">
        <f t="shared" si="10"/>
        <v>412.596</v>
      </c>
    </row>
    <row r="103" spans="1:6">
      <c r="A103" s="26"/>
      <c r="B103" s="609" t="s">
        <v>438</v>
      </c>
      <c r="C103" s="127" t="s">
        <v>384</v>
      </c>
      <c r="D103" s="130">
        <v>386.58</v>
      </c>
      <c r="E103" s="129">
        <v>77.315999999999988</v>
      </c>
      <c r="F103" s="125">
        <f t="shared" si="10"/>
        <v>463.89599999999996</v>
      </c>
    </row>
    <row r="104" spans="1:6">
      <c r="A104" s="26"/>
      <c r="B104" s="609" t="s">
        <v>439</v>
      </c>
      <c r="C104" s="132"/>
      <c r="D104" s="130">
        <v>473.77</v>
      </c>
      <c r="E104" s="129">
        <v>94.754000000000005</v>
      </c>
      <c r="F104" s="125">
        <f t="shared" si="10"/>
        <v>568.524</v>
      </c>
    </row>
    <row r="105" spans="1:6" ht="15.6">
      <c r="A105" s="26"/>
      <c r="B105" s="609" t="s">
        <v>442</v>
      </c>
      <c r="C105" s="127" t="s">
        <v>384</v>
      </c>
      <c r="D105" s="130"/>
      <c r="F105" s="21"/>
    </row>
    <row r="106" spans="1:6">
      <c r="A106" s="26"/>
      <c r="B106" s="609" t="s">
        <v>441</v>
      </c>
      <c r="C106" s="127" t="s">
        <v>384</v>
      </c>
      <c r="D106" s="130">
        <v>265.45999999999998</v>
      </c>
      <c r="E106" s="129">
        <v>53.091999999999992</v>
      </c>
      <c r="F106" s="125">
        <f t="shared" ref="F106:F111" si="11">D106+E106</f>
        <v>318.55199999999996</v>
      </c>
    </row>
    <row r="107" spans="1:6">
      <c r="A107" s="26"/>
      <c r="B107" s="609" t="s">
        <v>435</v>
      </c>
      <c r="C107" s="127" t="s">
        <v>384</v>
      </c>
      <c r="D107" s="130">
        <v>309.93</v>
      </c>
      <c r="E107" s="129">
        <v>61.985999999999997</v>
      </c>
      <c r="F107" s="125">
        <f t="shared" si="11"/>
        <v>371.916</v>
      </c>
    </row>
    <row r="108" spans="1:6">
      <c r="A108" s="26"/>
      <c r="B108" s="609" t="s">
        <v>436</v>
      </c>
      <c r="C108" s="127" t="s">
        <v>384</v>
      </c>
      <c r="D108" s="130">
        <v>352.66</v>
      </c>
      <c r="E108" s="129">
        <v>70.531999999999996</v>
      </c>
      <c r="F108" s="125">
        <f t="shared" si="11"/>
        <v>423.19200000000001</v>
      </c>
    </row>
    <row r="109" spans="1:6">
      <c r="A109" s="26"/>
      <c r="B109" s="609" t="s">
        <v>437</v>
      </c>
      <c r="C109" s="127" t="s">
        <v>384</v>
      </c>
      <c r="D109" s="130">
        <v>397.32</v>
      </c>
      <c r="E109" s="129">
        <v>79.463999999999999</v>
      </c>
      <c r="F109" s="125">
        <f t="shared" si="11"/>
        <v>476.78399999999999</v>
      </c>
    </row>
    <row r="110" spans="1:6">
      <c r="A110" s="26"/>
      <c r="B110" s="609" t="s">
        <v>438</v>
      </c>
      <c r="C110" s="127" t="s">
        <v>384</v>
      </c>
      <c r="D110" s="130">
        <v>440.03</v>
      </c>
      <c r="E110" s="129">
        <v>88.005999999999986</v>
      </c>
      <c r="F110" s="125">
        <f t="shared" si="11"/>
        <v>528.03599999999994</v>
      </c>
    </row>
    <row r="111" spans="1:6">
      <c r="A111" s="26"/>
      <c r="B111" s="609" t="s">
        <v>439</v>
      </c>
      <c r="C111" s="132"/>
      <c r="D111" s="130">
        <v>527.23</v>
      </c>
      <c r="E111" s="129">
        <v>105.44600000000001</v>
      </c>
      <c r="F111" s="125">
        <f t="shared" si="11"/>
        <v>632.67600000000004</v>
      </c>
    </row>
    <row r="112" spans="1:6" ht="15.6">
      <c r="A112" s="26"/>
      <c r="B112" s="609" t="s">
        <v>443</v>
      </c>
      <c r="C112" s="127"/>
      <c r="D112" s="130"/>
      <c r="F112" s="21"/>
    </row>
    <row r="113" spans="1:6">
      <c r="A113" s="26"/>
      <c r="B113" s="609" t="s">
        <v>441</v>
      </c>
      <c r="C113" s="127" t="s">
        <v>384</v>
      </c>
      <c r="D113" s="130">
        <v>318.92</v>
      </c>
      <c r="E113" s="129">
        <v>63.783999999999999</v>
      </c>
      <c r="F113" s="125">
        <f t="shared" ref="F113:F118" si="12">D113+E113</f>
        <v>382.70400000000001</v>
      </c>
    </row>
    <row r="114" spans="1:6">
      <c r="A114" s="26"/>
      <c r="B114" s="609" t="s">
        <v>435</v>
      </c>
      <c r="C114" s="127" t="s">
        <v>384</v>
      </c>
      <c r="D114" s="130">
        <v>363.34</v>
      </c>
      <c r="E114" s="129">
        <v>72.667999999999992</v>
      </c>
      <c r="F114" s="125">
        <f t="shared" si="12"/>
        <v>436.00799999999998</v>
      </c>
    </row>
    <row r="115" spans="1:6">
      <c r="A115" s="26"/>
      <c r="B115" s="609" t="s">
        <v>436</v>
      </c>
      <c r="C115" s="127" t="s">
        <v>384</v>
      </c>
      <c r="D115" s="130">
        <v>406.07</v>
      </c>
      <c r="E115" s="129">
        <v>81.213999999999999</v>
      </c>
      <c r="F115" s="125">
        <f t="shared" si="12"/>
        <v>487.28399999999999</v>
      </c>
    </row>
    <row r="116" spans="1:6">
      <c r="A116" s="26"/>
      <c r="B116" s="609" t="s">
        <v>437</v>
      </c>
      <c r="C116" s="127" t="s">
        <v>384</v>
      </c>
      <c r="D116" s="130">
        <v>450.71</v>
      </c>
      <c r="E116" s="129">
        <v>90.141999999999996</v>
      </c>
      <c r="F116" s="125">
        <f t="shared" si="12"/>
        <v>540.85199999999998</v>
      </c>
    </row>
    <row r="117" spans="1:6">
      <c r="A117" s="26"/>
      <c r="B117" s="609" t="s">
        <v>438</v>
      </c>
      <c r="C117" s="127" t="s">
        <v>384</v>
      </c>
      <c r="D117" s="130">
        <v>493.44</v>
      </c>
      <c r="E117" s="129">
        <v>98.687999999999988</v>
      </c>
      <c r="F117" s="125">
        <f t="shared" si="12"/>
        <v>592.12799999999993</v>
      </c>
    </row>
    <row r="118" spans="1:6">
      <c r="A118" s="26"/>
      <c r="B118" s="609" t="s">
        <v>439</v>
      </c>
      <c r="C118" s="18" t="s">
        <v>444</v>
      </c>
      <c r="D118" s="130">
        <v>580.65</v>
      </c>
      <c r="E118" s="129">
        <v>116.13</v>
      </c>
      <c r="F118" s="125">
        <f t="shared" si="12"/>
        <v>696.78</v>
      </c>
    </row>
    <row r="119" spans="1:6">
      <c r="A119" s="26">
        <v>26</v>
      </c>
      <c r="B119" s="609" t="s">
        <v>365</v>
      </c>
      <c r="C119" s="21"/>
      <c r="D119" s="130"/>
      <c r="E119" s="129"/>
      <c r="F119" s="21"/>
    </row>
    <row r="120" spans="1:6">
      <c r="A120" s="26"/>
      <c r="B120" s="609" t="s">
        <v>366</v>
      </c>
      <c r="C120" s="21"/>
      <c r="D120" s="130"/>
      <c r="E120" s="129"/>
      <c r="F120" s="21"/>
    </row>
    <row r="121" spans="1:6">
      <c r="A121" s="26"/>
      <c r="B121" s="609" t="s">
        <v>927</v>
      </c>
      <c r="C121" s="21" t="s">
        <v>422</v>
      </c>
      <c r="D121" s="130">
        <v>321.92</v>
      </c>
      <c r="E121" s="129">
        <v>64.384</v>
      </c>
      <c r="F121" s="125">
        <f t="shared" ref="F121:F123" si="13">D121+E121</f>
        <v>386.30400000000003</v>
      </c>
    </row>
    <row r="122" spans="1:6">
      <c r="A122" s="26"/>
      <c r="B122" s="609" t="s">
        <v>928</v>
      </c>
      <c r="C122" s="21" t="s">
        <v>422</v>
      </c>
      <c r="D122" s="130">
        <v>365.99</v>
      </c>
      <c r="E122" s="129">
        <v>73.197999999999993</v>
      </c>
      <c r="F122" s="125">
        <f t="shared" si="13"/>
        <v>439.18799999999999</v>
      </c>
    </row>
    <row r="123" spans="1:6">
      <c r="A123" s="26"/>
      <c r="B123" s="609" t="s">
        <v>929</v>
      </c>
      <c r="C123" s="21" t="s">
        <v>422</v>
      </c>
      <c r="D123" s="130">
        <v>421.58</v>
      </c>
      <c r="E123" s="129">
        <v>84.315999999999988</v>
      </c>
      <c r="F123" s="125">
        <f t="shared" si="13"/>
        <v>505.89599999999996</v>
      </c>
    </row>
    <row r="124" spans="1:6">
      <c r="A124" s="26">
        <v>27</v>
      </c>
      <c r="B124" s="609" t="s">
        <v>365</v>
      </c>
      <c r="C124" s="21"/>
      <c r="D124" s="130"/>
      <c r="E124" s="129"/>
      <c r="F124" s="21"/>
    </row>
    <row r="125" spans="1:6">
      <c r="A125" s="26"/>
      <c r="B125" s="609" t="s">
        <v>366</v>
      </c>
      <c r="C125" s="21"/>
      <c r="D125" s="130"/>
      <c r="E125" s="129"/>
      <c r="F125" s="21"/>
    </row>
    <row r="126" spans="1:6">
      <c r="A126" s="26"/>
      <c r="B126" s="609" t="s">
        <v>930</v>
      </c>
      <c r="D126" s="130"/>
      <c r="E126" s="129"/>
      <c r="F126" s="21"/>
    </row>
    <row r="127" spans="1:6">
      <c r="A127" s="26"/>
      <c r="B127" s="609" t="s">
        <v>932</v>
      </c>
      <c r="C127" s="21" t="s">
        <v>931</v>
      </c>
      <c r="D127" s="130">
        <v>47.91</v>
      </c>
      <c r="E127" s="129">
        <v>9.581999999999999</v>
      </c>
      <c r="F127" s="125">
        <f t="shared" ref="F127:F129" si="14">D127+E127</f>
        <v>57.491999999999997</v>
      </c>
    </row>
    <row r="128" spans="1:6">
      <c r="A128" s="26"/>
      <c r="B128" s="609" t="s">
        <v>367</v>
      </c>
      <c r="C128" s="21" t="s">
        <v>931</v>
      </c>
      <c r="D128" s="130">
        <v>95.8</v>
      </c>
      <c r="E128" s="129">
        <v>19.16</v>
      </c>
      <c r="F128" s="125">
        <f t="shared" si="14"/>
        <v>114.96</v>
      </c>
    </row>
    <row r="129" spans="1:6">
      <c r="A129" s="26"/>
      <c r="B129" s="609" t="s">
        <v>933</v>
      </c>
      <c r="C129" s="21" t="s">
        <v>931</v>
      </c>
      <c r="D129" s="130">
        <v>306.57</v>
      </c>
      <c r="E129" s="129">
        <v>61.313999999999993</v>
      </c>
      <c r="F129" s="125">
        <f t="shared" si="14"/>
        <v>367.88400000000001</v>
      </c>
    </row>
    <row r="130" spans="1:6">
      <c r="A130" s="26">
        <v>26</v>
      </c>
      <c r="B130" s="605" t="s">
        <v>445</v>
      </c>
      <c r="C130" s="18"/>
      <c r="D130" s="130"/>
      <c r="F130" s="21"/>
    </row>
    <row r="131" spans="1:6">
      <c r="A131" s="26"/>
      <c r="B131" s="610" t="s">
        <v>446</v>
      </c>
      <c r="C131" s="18" t="s">
        <v>444</v>
      </c>
      <c r="D131" s="130">
        <v>327</v>
      </c>
      <c r="E131" s="129">
        <v>65.399999999999991</v>
      </c>
      <c r="F131" s="125">
        <f t="shared" ref="F131:F132" si="15">D131+E131</f>
        <v>392.4</v>
      </c>
    </row>
    <row r="132" spans="1:6">
      <c r="A132" s="26"/>
      <c r="B132" s="610" t="s">
        <v>447</v>
      </c>
      <c r="C132" s="18" t="s">
        <v>444</v>
      </c>
      <c r="D132" s="130">
        <v>174.18</v>
      </c>
      <c r="E132" s="129">
        <v>34.835999999999999</v>
      </c>
      <c r="F132" s="125">
        <f t="shared" si="15"/>
        <v>209.01600000000002</v>
      </c>
    </row>
    <row r="133" spans="1:6">
      <c r="A133" s="26"/>
      <c r="B133" s="605" t="s">
        <v>448</v>
      </c>
      <c r="D133" s="130"/>
      <c r="F133" s="21"/>
    </row>
    <row r="134" spans="1:6" ht="13.8" thickBot="1">
      <c r="A134" s="281"/>
      <c r="B134" s="611"/>
      <c r="C134" s="133"/>
      <c r="D134" s="134"/>
      <c r="E134" s="418"/>
      <c r="F134" s="136"/>
    </row>
  </sheetData>
  <pageMargins left="0.98425196850393704" right="0" top="0.59055118110236227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zoomScaleNormal="100" workbookViewId="0">
      <selection activeCell="G27" sqref="G27"/>
    </sheetView>
  </sheetViews>
  <sheetFormatPr defaultRowHeight="13.2"/>
  <cols>
    <col min="1" max="1" width="6.33203125" customWidth="1"/>
    <col min="2" max="2" width="32.88671875" customWidth="1"/>
    <col min="3" max="3" width="10.88671875" customWidth="1"/>
    <col min="4" max="4" width="12.6640625" customWidth="1"/>
    <col min="5" max="5" width="10.77734375" customWidth="1"/>
    <col min="257" max="257" width="6.33203125" customWidth="1"/>
    <col min="258" max="258" width="32.88671875" customWidth="1"/>
    <col min="259" max="259" width="10.88671875" customWidth="1"/>
    <col min="260" max="260" width="12.6640625" customWidth="1"/>
    <col min="261" max="261" width="18.109375" customWidth="1"/>
    <col min="513" max="513" width="6.33203125" customWidth="1"/>
    <col min="514" max="514" width="32.88671875" customWidth="1"/>
    <col min="515" max="515" width="10.88671875" customWidth="1"/>
    <col min="516" max="516" width="12.6640625" customWidth="1"/>
    <col min="517" max="517" width="18.109375" customWidth="1"/>
    <col min="769" max="769" width="6.33203125" customWidth="1"/>
    <col min="770" max="770" width="32.88671875" customWidth="1"/>
    <col min="771" max="771" width="10.88671875" customWidth="1"/>
    <col min="772" max="772" width="12.6640625" customWidth="1"/>
    <col min="773" max="773" width="18.109375" customWidth="1"/>
    <col min="1025" max="1025" width="6.33203125" customWidth="1"/>
    <col min="1026" max="1026" width="32.88671875" customWidth="1"/>
    <col min="1027" max="1027" width="10.88671875" customWidth="1"/>
    <col min="1028" max="1028" width="12.6640625" customWidth="1"/>
    <col min="1029" max="1029" width="18.109375" customWidth="1"/>
    <col min="1281" max="1281" width="6.33203125" customWidth="1"/>
    <col min="1282" max="1282" width="32.88671875" customWidth="1"/>
    <col min="1283" max="1283" width="10.88671875" customWidth="1"/>
    <col min="1284" max="1284" width="12.6640625" customWidth="1"/>
    <col min="1285" max="1285" width="18.109375" customWidth="1"/>
    <col min="1537" max="1537" width="6.33203125" customWidth="1"/>
    <col min="1538" max="1538" width="32.88671875" customWidth="1"/>
    <col min="1539" max="1539" width="10.88671875" customWidth="1"/>
    <col min="1540" max="1540" width="12.6640625" customWidth="1"/>
    <col min="1541" max="1541" width="18.109375" customWidth="1"/>
    <col min="1793" max="1793" width="6.33203125" customWidth="1"/>
    <col min="1794" max="1794" width="32.88671875" customWidth="1"/>
    <col min="1795" max="1795" width="10.88671875" customWidth="1"/>
    <col min="1796" max="1796" width="12.6640625" customWidth="1"/>
    <col min="1797" max="1797" width="18.109375" customWidth="1"/>
    <col min="2049" max="2049" width="6.33203125" customWidth="1"/>
    <col min="2050" max="2050" width="32.88671875" customWidth="1"/>
    <col min="2051" max="2051" width="10.88671875" customWidth="1"/>
    <col min="2052" max="2052" width="12.6640625" customWidth="1"/>
    <col min="2053" max="2053" width="18.109375" customWidth="1"/>
    <col min="2305" max="2305" width="6.33203125" customWidth="1"/>
    <col min="2306" max="2306" width="32.88671875" customWidth="1"/>
    <col min="2307" max="2307" width="10.88671875" customWidth="1"/>
    <col min="2308" max="2308" width="12.6640625" customWidth="1"/>
    <col min="2309" max="2309" width="18.109375" customWidth="1"/>
    <col min="2561" max="2561" width="6.33203125" customWidth="1"/>
    <col min="2562" max="2562" width="32.88671875" customWidth="1"/>
    <col min="2563" max="2563" width="10.88671875" customWidth="1"/>
    <col min="2564" max="2564" width="12.6640625" customWidth="1"/>
    <col min="2565" max="2565" width="18.109375" customWidth="1"/>
    <col min="2817" max="2817" width="6.33203125" customWidth="1"/>
    <col min="2818" max="2818" width="32.88671875" customWidth="1"/>
    <col min="2819" max="2819" width="10.88671875" customWidth="1"/>
    <col min="2820" max="2820" width="12.6640625" customWidth="1"/>
    <col min="2821" max="2821" width="18.109375" customWidth="1"/>
    <col min="3073" max="3073" width="6.33203125" customWidth="1"/>
    <col min="3074" max="3074" width="32.88671875" customWidth="1"/>
    <col min="3075" max="3075" width="10.88671875" customWidth="1"/>
    <col min="3076" max="3076" width="12.6640625" customWidth="1"/>
    <col min="3077" max="3077" width="18.109375" customWidth="1"/>
    <col min="3329" max="3329" width="6.33203125" customWidth="1"/>
    <col min="3330" max="3330" width="32.88671875" customWidth="1"/>
    <col min="3331" max="3331" width="10.88671875" customWidth="1"/>
    <col min="3332" max="3332" width="12.6640625" customWidth="1"/>
    <col min="3333" max="3333" width="18.109375" customWidth="1"/>
    <col min="3585" max="3585" width="6.33203125" customWidth="1"/>
    <col min="3586" max="3586" width="32.88671875" customWidth="1"/>
    <col min="3587" max="3587" width="10.88671875" customWidth="1"/>
    <col min="3588" max="3588" width="12.6640625" customWidth="1"/>
    <col min="3589" max="3589" width="18.109375" customWidth="1"/>
    <col min="3841" max="3841" width="6.33203125" customWidth="1"/>
    <col min="3842" max="3842" width="32.88671875" customWidth="1"/>
    <col min="3843" max="3843" width="10.88671875" customWidth="1"/>
    <col min="3844" max="3844" width="12.6640625" customWidth="1"/>
    <col min="3845" max="3845" width="18.109375" customWidth="1"/>
    <col min="4097" max="4097" width="6.33203125" customWidth="1"/>
    <col min="4098" max="4098" width="32.88671875" customWidth="1"/>
    <col min="4099" max="4099" width="10.88671875" customWidth="1"/>
    <col min="4100" max="4100" width="12.6640625" customWidth="1"/>
    <col min="4101" max="4101" width="18.109375" customWidth="1"/>
    <col min="4353" max="4353" width="6.33203125" customWidth="1"/>
    <col min="4354" max="4354" width="32.88671875" customWidth="1"/>
    <col min="4355" max="4355" width="10.88671875" customWidth="1"/>
    <col min="4356" max="4356" width="12.6640625" customWidth="1"/>
    <col min="4357" max="4357" width="18.109375" customWidth="1"/>
    <col min="4609" max="4609" width="6.33203125" customWidth="1"/>
    <col min="4610" max="4610" width="32.88671875" customWidth="1"/>
    <col min="4611" max="4611" width="10.88671875" customWidth="1"/>
    <col min="4612" max="4612" width="12.6640625" customWidth="1"/>
    <col min="4613" max="4613" width="18.109375" customWidth="1"/>
    <col min="4865" max="4865" width="6.33203125" customWidth="1"/>
    <col min="4866" max="4866" width="32.88671875" customWidth="1"/>
    <col min="4867" max="4867" width="10.88671875" customWidth="1"/>
    <col min="4868" max="4868" width="12.6640625" customWidth="1"/>
    <col min="4869" max="4869" width="18.109375" customWidth="1"/>
    <col min="5121" max="5121" width="6.33203125" customWidth="1"/>
    <col min="5122" max="5122" width="32.88671875" customWidth="1"/>
    <col min="5123" max="5123" width="10.88671875" customWidth="1"/>
    <col min="5124" max="5124" width="12.6640625" customWidth="1"/>
    <col min="5125" max="5125" width="18.109375" customWidth="1"/>
    <col min="5377" max="5377" width="6.33203125" customWidth="1"/>
    <col min="5378" max="5378" width="32.88671875" customWidth="1"/>
    <col min="5379" max="5379" width="10.88671875" customWidth="1"/>
    <col min="5380" max="5380" width="12.6640625" customWidth="1"/>
    <col min="5381" max="5381" width="18.109375" customWidth="1"/>
    <col min="5633" max="5633" width="6.33203125" customWidth="1"/>
    <col min="5634" max="5634" width="32.88671875" customWidth="1"/>
    <col min="5635" max="5635" width="10.88671875" customWidth="1"/>
    <col min="5636" max="5636" width="12.6640625" customWidth="1"/>
    <col min="5637" max="5637" width="18.109375" customWidth="1"/>
    <col min="5889" max="5889" width="6.33203125" customWidth="1"/>
    <col min="5890" max="5890" width="32.88671875" customWidth="1"/>
    <col min="5891" max="5891" width="10.88671875" customWidth="1"/>
    <col min="5892" max="5892" width="12.6640625" customWidth="1"/>
    <col min="5893" max="5893" width="18.109375" customWidth="1"/>
    <col min="6145" max="6145" width="6.33203125" customWidth="1"/>
    <col min="6146" max="6146" width="32.88671875" customWidth="1"/>
    <col min="6147" max="6147" width="10.88671875" customWidth="1"/>
    <col min="6148" max="6148" width="12.6640625" customWidth="1"/>
    <col min="6149" max="6149" width="18.109375" customWidth="1"/>
    <col min="6401" max="6401" width="6.33203125" customWidth="1"/>
    <col min="6402" max="6402" width="32.88671875" customWidth="1"/>
    <col min="6403" max="6403" width="10.88671875" customWidth="1"/>
    <col min="6404" max="6404" width="12.6640625" customWidth="1"/>
    <col min="6405" max="6405" width="18.109375" customWidth="1"/>
    <col min="6657" max="6657" width="6.33203125" customWidth="1"/>
    <col min="6658" max="6658" width="32.88671875" customWidth="1"/>
    <col min="6659" max="6659" width="10.88671875" customWidth="1"/>
    <col min="6660" max="6660" width="12.6640625" customWidth="1"/>
    <col min="6661" max="6661" width="18.109375" customWidth="1"/>
    <col min="6913" max="6913" width="6.33203125" customWidth="1"/>
    <col min="6914" max="6914" width="32.88671875" customWidth="1"/>
    <col min="6915" max="6915" width="10.88671875" customWidth="1"/>
    <col min="6916" max="6916" width="12.6640625" customWidth="1"/>
    <col min="6917" max="6917" width="18.109375" customWidth="1"/>
    <col min="7169" max="7169" width="6.33203125" customWidth="1"/>
    <col min="7170" max="7170" width="32.88671875" customWidth="1"/>
    <col min="7171" max="7171" width="10.88671875" customWidth="1"/>
    <col min="7172" max="7172" width="12.6640625" customWidth="1"/>
    <col min="7173" max="7173" width="18.109375" customWidth="1"/>
    <col min="7425" max="7425" width="6.33203125" customWidth="1"/>
    <col min="7426" max="7426" width="32.88671875" customWidth="1"/>
    <col min="7427" max="7427" width="10.88671875" customWidth="1"/>
    <col min="7428" max="7428" width="12.6640625" customWidth="1"/>
    <col min="7429" max="7429" width="18.109375" customWidth="1"/>
    <col min="7681" max="7681" width="6.33203125" customWidth="1"/>
    <col min="7682" max="7682" width="32.88671875" customWidth="1"/>
    <col min="7683" max="7683" width="10.88671875" customWidth="1"/>
    <col min="7684" max="7684" width="12.6640625" customWidth="1"/>
    <col min="7685" max="7685" width="18.109375" customWidth="1"/>
    <col min="7937" max="7937" width="6.33203125" customWidth="1"/>
    <col min="7938" max="7938" width="32.88671875" customWidth="1"/>
    <col min="7939" max="7939" width="10.88671875" customWidth="1"/>
    <col min="7940" max="7940" width="12.6640625" customWidth="1"/>
    <col min="7941" max="7941" width="18.109375" customWidth="1"/>
    <col min="8193" max="8193" width="6.33203125" customWidth="1"/>
    <col min="8194" max="8194" width="32.88671875" customWidth="1"/>
    <col min="8195" max="8195" width="10.88671875" customWidth="1"/>
    <col min="8196" max="8196" width="12.6640625" customWidth="1"/>
    <col min="8197" max="8197" width="18.109375" customWidth="1"/>
    <col min="8449" max="8449" width="6.33203125" customWidth="1"/>
    <col min="8450" max="8450" width="32.88671875" customWidth="1"/>
    <col min="8451" max="8451" width="10.88671875" customWidth="1"/>
    <col min="8452" max="8452" width="12.6640625" customWidth="1"/>
    <col min="8453" max="8453" width="18.109375" customWidth="1"/>
    <col min="8705" max="8705" width="6.33203125" customWidth="1"/>
    <col min="8706" max="8706" width="32.88671875" customWidth="1"/>
    <col min="8707" max="8707" width="10.88671875" customWidth="1"/>
    <col min="8708" max="8708" width="12.6640625" customWidth="1"/>
    <col min="8709" max="8709" width="18.109375" customWidth="1"/>
    <col min="8961" max="8961" width="6.33203125" customWidth="1"/>
    <col min="8962" max="8962" width="32.88671875" customWidth="1"/>
    <col min="8963" max="8963" width="10.88671875" customWidth="1"/>
    <col min="8964" max="8964" width="12.6640625" customWidth="1"/>
    <col min="8965" max="8965" width="18.109375" customWidth="1"/>
    <col min="9217" max="9217" width="6.33203125" customWidth="1"/>
    <col min="9218" max="9218" width="32.88671875" customWidth="1"/>
    <col min="9219" max="9219" width="10.88671875" customWidth="1"/>
    <col min="9220" max="9220" width="12.6640625" customWidth="1"/>
    <col min="9221" max="9221" width="18.109375" customWidth="1"/>
    <col min="9473" max="9473" width="6.33203125" customWidth="1"/>
    <col min="9474" max="9474" width="32.88671875" customWidth="1"/>
    <col min="9475" max="9475" width="10.88671875" customWidth="1"/>
    <col min="9476" max="9476" width="12.6640625" customWidth="1"/>
    <col min="9477" max="9477" width="18.109375" customWidth="1"/>
    <col min="9729" max="9729" width="6.33203125" customWidth="1"/>
    <col min="9730" max="9730" width="32.88671875" customWidth="1"/>
    <col min="9731" max="9731" width="10.88671875" customWidth="1"/>
    <col min="9732" max="9732" width="12.6640625" customWidth="1"/>
    <col min="9733" max="9733" width="18.109375" customWidth="1"/>
    <col min="9985" max="9985" width="6.33203125" customWidth="1"/>
    <col min="9986" max="9986" width="32.88671875" customWidth="1"/>
    <col min="9987" max="9987" width="10.88671875" customWidth="1"/>
    <col min="9988" max="9988" width="12.6640625" customWidth="1"/>
    <col min="9989" max="9989" width="18.109375" customWidth="1"/>
    <col min="10241" max="10241" width="6.33203125" customWidth="1"/>
    <col min="10242" max="10242" width="32.88671875" customWidth="1"/>
    <col min="10243" max="10243" width="10.88671875" customWidth="1"/>
    <col min="10244" max="10244" width="12.6640625" customWidth="1"/>
    <col min="10245" max="10245" width="18.109375" customWidth="1"/>
    <col min="10497" max="10497" width="6.33203125" customWidth="1"/>
    <col min="10498" max="10498" width="32.88671875" customWidth="1"/>
    <col min="10499" max="10499" width="10.88671875" customWidth="1"/>
    <col min="10500" max="10500" width="12.6640625" customWidth="1"/>
    <col min="10501" max="10501" width="18.109375" customWidth="1"/>
    <col min="10753" max="10753" width="6.33203125" customWidth="1"/>
    <col min="10754" max="10754" width="32.88671875" customWidth="1"/>
    <col min="10755" max="10755" width="10.88671875" customWidth="1"/>
    <col min="10756" max="10756" width="12.6640625" customWidth="1"/>
    <col min="10757" max="10757" width="18.109375" customWidth="1"/>
    <col min="11009" max="11009" width="6.33203125" customWidth="1"/>
    <col min="11010" max="11010" width="32.88671875" customWidth="1"/>
    <col min="11011" max="11011" width="10.88671875" customWidth="1"/>
    <col min="11012" max="11012" width="12.6640625" customWidth="1"/>
    <col min="11013" max="11013" width="18.109375" customWidth="1"/>
    <col min="11265" max="11265" width="6.33203125" customWidth="1"/>
    <col min="11266" max="11266" width="32.88671875" customWidth="1"/>
    <col min="11267" max="11267" width="10.88671875" customWidth="1"/>
    <col min="11268" max="11268" width="12.6640625" customWidth="1"/>
    <col min="11269" max="11269" width="18.109375" customWidth="1"/>
    <col min="11521" max="11521" width="6.33203125" customWidth="1"/>
    <col min="11522" max="11522" width="32.88671875" customWidth="1"/>
    <col min="11523" max="11523" width="10.88671875" customWidth="1"/>
    <col min="11524" max="11524" width="12.6640625" customWidth="1"/>
    <col min="11525" max="11525" width="18.109375" customWidth="1"/>
    <col min="11777" max="11777" width="6.33203125" customWidth="1"/>
    <col min="11778" max="11778" width="32.88671875" customWidth="1"/>
    <col min="11779" max="11779" width="10.88671875" customWidth="1"/>
    <col min="11780" max="11780" width="12.6640625" customWidth="1"/>
    <col min="11781" max="11781" width="18.109375" customWidth="1"/>
    <col min="12033" max="12033" width="6.33203125" customWidth="1"/>
    <col min="12034" max="12034" width="32.88671875" customWidth="1"/>
    <col min="12035" max="12035" width="10.88671875" customWidth="1"/>
    <col min="12036" max="12036" width="12.6640625" customWidth="1"/>
    <col min="12037" max="12037" width="18.109375" customWidth="1"/>
    <col min="12289" max="12289" width="6.33203125" customWidth="1"/>
    <col min="12290" max="12290" width="32.88671875" customWidth="1"/>
    <col min="12291" max="12291" width="10.88671875" customWidth="1"/>
    <col min="12292" max="12292" width="12.6640625" customWidth="1"/>
    <col min="12293" max="12293" width="18.109375" customWidth="1"/>
    <col min="12545" max="12545" width="6.33203125" customWidth="1"/>
    <col min="12546" max="12546" width="32.88671875" customWidth="1"/>
    <col min="12547" max="12547" width="10.88671875" customWidth="1"/>
    <col min="12548" max="12548" width="12.6640625" customWidth="1"/>
    <col min="12549" max="12549" width="18.109375" customWidth="1"/>
    <col min="12801" max="12801" width="6.33203125" customWidth="1"/>
    <col min="12802" max="12802" width="32.88671875" customWidth="1"/>
    <col min="12803" max="12803" width="10.88671875" customWidth="1"/>
    <col min="12804" max="12804" width="12.6640625" customWidth="1"/>
    <col min="12805" max="12805" width="18.109375" customWidth="1"/>
    <col min="13057" max="13057" width="6.33203125" customWidth="1"/>
    <col min="13058" max="13058" width="32.88671875" customWidth="1"/>
    <col min="13059" max="13059" width="10.88671875" customWidth="1"/>
    <col min="13060" max="13060" width="12.6640625" customWidth="1"/>
    <col min="13061" max="13061" width="18.109375" customWidth="1"/>
    <col min="13313" max="13313" width="6.33203125" customWidth="1"/>
    <col min="13314" max="13314" width="32.88671875" customWidth="1"/>
    <col min="13315" max="13315" width="10.88671875" customWidth="1"/>
    <col min="13316" max="13316" width="12.6640625" customWidth="1"/>
    <col min="13317" max="13317" width="18.109375" customWidth="1"/>
    <col min="13569" max="13569" width="6.33203125" customWidth="1"/>
    <col min="13570" max="13570" width="32.88671875" customWidth="1"/>
    <col min="13571" max="13571" width="10.88671875" customWidth="1"/>
    <col min="13572" max="13572" width="12.6640625" customWidth="1"/>
    <col min="13573" max="13573" width="18.109375" customWidth="1"/>
    <col min="13825" max="13825" width="6.33203125" customWidth="1"/>
    <col min="13826" max="13826" width="32.88671875" customWidth="1"/>
    <col min="13827" max="13827" width="10.88671875" customWidth="1"/>
    <col min="13828" max="13828" width="12.6640625" customWidth="1"/>
    <col min="13829" max="13829" width="18.109375" customWidth="1"/>
    <col min="14081" max="14081" width="6.33203125" customWidth="1"/>
    <col min="14082" max="14082" width="32.88671875" customWidth="1"/>
    <col min="14083" max="14083" width="10.88671875" customWidth="1"/>
    <col min="14084" max="14084" width="12.6640625" customWidth="1"/>
    <col min="14085" max="14085" width="18.109375" customWidth="1"/>
    <col min="14337" max="14337" width="6.33203125" customWidth="1"/>
    <col min="14338" max="14338" width="32.88671875" customWidth="1"/>
    <col min="14339" max="14339" width="10.88671875" customWidth="1"/>
    <col min="14340" max="14340" width="12.6640625" customWidth="1"/>
    <col min="14341" max="14341" width="18.109375" customWidth="1"/>
    <col min="14593" max="14593" width="6.33203125" customWidth="1"/>
    <col min="14594" max="14594" width="32.88671875" customWidth="1"/>
    <col min="14595" max="14595" width="10.88671875" customWidth="1"/>
    <col min="14596" max="14596" width="12.6640625" customWidth="1"/>
    <col min="14597" max="14597" width="18.109375" customWidth="1"/>
    <col min="14849" max="14849" width="6.33203125" customWidth="1"/>
    <col min="14850" max="14850" width="32.88671875" customWidth="1"/>
    <col min="14851" max="14851" width="10.88671875" customWidth="1"/>
    <col min="14852" max="14852" width="12.6640625" customWidth="1"/>
    <col min="14853" max="14853" width="18.109375" customWidth="1"/>
    <col min="15105" max="15105" width="6.33203125" customWidth="1"/>
    <col min="15106" max="15106" width="32.88671875" customWidth="1"/>
    <col min="15107" max="15107" width="10.88671875" customWidth="1"/>
    <col min="15108" max="15108" width="12.6640625" customWidth="1"/>
    <col min="15109" max="15109" width="18.109375" customWidth="1"/>
    <col min="15361" max="15361" width="6.33203125" customWidth="1"/>
    <col min="15362" max="15362" width="32.88671875" customWidth="1"/>
    <col min="15363" max="15363" width="10.88671875" customWidth="1"/>
    <col min="15364" max="15364" width="12.6640625" customWidth="1"/>
    <col min="15365" max="15365" width="18.109375" customWidth="1"/>
    <col min="15617" max="15617" width="6.33203125" customWidth="1"/>
    <col min="15618" max="15618" width="32.88671875" customWidth="1"/>
    <col min="15619" max="15619" width="10.88671875" customWidth="1"/>
    <col min="15620" max="15620" width="12.6640625" customWidth="1"/>
    <col min="15621" max="15621" width="18.109375" customWidth="1"/>
    <col min="15873" max="15873" width="6.33203125" customWidth="1"/>
    <col min="15874" max="15874" width="32.88671875" customWidth="1"/>
    <col min="15875" max="15875" width="10.88671875" customWidth="1"/>
    <col min="15876" max="15876" width="12.6640625" customWidth="1"/>
    <col min="15877" max="15877" width="18.109375" customWidth="1"/>
    <col min="16129" max="16129" width="6.33203125" customWidth="1"/>
    <col min="16130" max="16130" width="32.88671875" customWidth="1"/>
    <col min="16131" max="16131" width="10.88671875" customWidth="1"/>
    <col min="16132" max="16132" width="12.6640625" customWidth="1"/>
    <col min="16133" max="16133" width="18.109375" customWidth="1"/>
  </cols>
  <sheetData>
    <row r="1" spans="1:6" ht="13.8">
      <c r="A1" s="141"/>
      <c r="B1" s="141"/>
      <c r="C1" s="141"/>
      <c r="D1" s="142"/>
      <c r="E1" s="141"/>
    </row>
    <row r="2" spans="1:6" ht="13.8">
      <c r="A2" s="141"/>
      <c r="B2" s="141"/>
      <c r="C2" s="141"/>
      <c r="D2" s="142"/>
      <c r="E2" s="141"/>
    </row>
    <row r="3" spans="1:6" ht="13.8">
      <c r="A3" s="141"/>
      <c r="B3" s="141"/>
      <c r="C3" s="141"/>
      <c r="D3" s="142"/>
      <c r="E3" s="141"/>
    </row>
    <row r="4" spans="1:6" ht="13.8">
      <c r="A4" s="141"/>
      <c r="B4" s="141"/>
      <c r="C4" s="141"/>
      <c r="D4" s="142"/>
      <c r="E4" s="141"/>
    </row>
    <row r="5" spans="1:6" ht="13.8">
      <c r="A5" s="143" t="s">
        <v>457</v>
      </c>
      <c r="B5" s="142"/>
      <c r="C5" s="142"/>
      <c r="D5" s="142"/>
      <c r="E5" s="142"/>
    </row>
    <row r="6" spans="1:6" ht="13.8">
      <c r="A6" s="142" t="s">
        <v>458</v>
      </c>
      <c r="B6" s="142"/>
      <c r="C6" s="142"/>
      <c r="D6" s="142"/>
      <c r="E6" s="142"/>
    </row>
    <row r="7" spans="1:6" ht="13.8">
      <c r="A7" s="141"/>
      <c r="B7" s="141"/>
      <c r="C7" s="141"/>
      <c r="D7" s="141"/>
      <c r="E7" s="141"/>
    </row>
    <row r="8" spans="1:6" ht="13.8">
      <c r="A8" s="141"/>
      <c r="B8" s="141"/>
      <c r="C8" s="141" t="s">
        <v>38</v>
      </c>
      <c r="E8" s="450">
        <v>43341</v>
      </c>
    </row>
    <row r="9" spans="1:6" ht="13.8">
      <c r="A9" s="145"/>
      <c r="B9" s="234"/>
      <c r="C9" s="146"/>
      <c r="D9" s="147" t="s">
        <v>4</v>
      </c>
      <c r="E9" s="146" t="s">
        <v>5</v>
      </c>
      <c r="F9" s="146" t="s">
        <v>4</v>
      </c>
    </row>
    <row r="10" spans="1:6" ht="13.8">
      <c r="A10" s="148" t="s">
        <v>6</v>
      </c>
      <c r="B10" s="235" t="s">
        <v>459</v>
      </c>
      <c r="C10" s="149" t="s">
        <v>8</v>
      </c>
      <c r="D10" s="150" t="s">
        <v>43</v>
      </c>
      <c r="E10" s="149" t="s">
        <v>9</v>
      </c>
      <c r="F10" s="149" t="s">
        <v>10</v>
      </c>
    </row>
    <row r="11" spans="1:6" ht="13.8">
      <c r="A11" s="148" t="s">
        <v>11</v>
      </c>
      <c r="B11" s="235" t="s">
        <v>460</v>
      </c>
      <c r="C11" s="149" t="s">
        <v>13</v>
      </c>
      <c r="D11" s="151" t="s">
        <v>461</v>
      </c>
      <c r="E11" s="152">
        <v>0.2</v>
      </c>
      <c r="F11" s="149" t="s">
        <v>14</v>
      </c>
    </row>
    <row r="12" spans="1:6" ht="13.8">
      <c r="A12" s="153"/>
      <c r="B12" s="237"/>
      <c r="C12" s="442"/>
      <c r="D12" s="155" t="s">
        <v>9</v>
      </c>
      <c r="E12" s="442"/>
      <c r="F12" s="442" t="s">
        <v>9</v>
      </c>
    </row>
    <row r="13" spans="1:6" ht="13.8">
      <c r="A13" s="156" t="s">
        <v>454</v>
      </c>
      <c r="B13" s="157" t="s">
        <v>462</v>
      </c>
      <c r="C13" s="158"/>
      <c r="D13" s="451"/>
      <c r="E13" s="146"/>
      <c r="F13" s="146"/>
    </row>
    <row r="14" spans="1:6" ht="13.8">
      <c r="A14" s="156"/>
      <c r="B14" s="157" t="s">
        <v>463</v>
      </c>
      <c r="C14" s="157"/>
      <c r="D14" s="238"/>
      <c r="E14" s="94"/>
      <c r="F14" s="94"/>
    </row>
    <row r="15" spans="1:6" ht="13.8">
      <c r="A15" s="159" t="s">
        <v>265</v>
      </c>
      <c r="B15" s="157" t="s">
        <v>464</v>
      </c>
      <c r="C15" s="160" t="s">
        <v>465</v>
      </c>
      <c r="D15" s="238">
        <f>[1]поверК!M20</f>
        <v>1467.0514089595376</v>
      </c>
      <c r="E15" s="98">
        <v>293.41000000000003</v>
      </c>
      <c r="F15" s="98">
        <f>D15+E15</f>
        <v>1760.4614089595377</v>
      </c>
    </row>
    <row r="16" spans="1:6" ht="13.8">
      <c r="A16" s="159" t="s">
        <v>268</v>
      </c>
      <c r="B16" s="157" t="s">
        <v>466</v>
      </c>
      <c r="C16" s="160" t="s">
        <v>465</v>
      </c>
      <c r="D16" s="238">
        <f>[1]поверК!M21</f>
        <v>1578.40591522158</v>
      </c>
      <c r="E16" s="98">
        <v>315.68</v>
      </c>
      <c r="F16" s="98">
        <f t="shared" ref="F16:F21" si="0">D16+E16</f>
        <v>1894.0859152215801</v>
      </c>
    </row>
    <row r="17" spans="1:6" ht="13.8">
      <c r="A17" s="159" t="s">
        <v>270</v>
      </c>
      <c r="B17" s="157" t="s">
        <v>961</v>
      </c>
      <c r="C17" s="160" t="s">
        <v>465</v>
      </c>
      <c r="D17" s="238">
        <f>[1]поверК!M22</f>
        <v>2608.8514185934487</v>
      </c>
      <c r="E17" s="98">
        <v>521.77028371869005</v>
      </c>
      <c r="F17" s="98">
        <f t="shared" si="0"/>
        <v>3130.621702312139</v>
      </c>
    </row>
    <row r="18" spans="1:6" ht="13.8">
      <c r="A18" s="159" t="s">
        <v>272</v>
      </c>
      <c r="B18" s="157" t="s">
        <v>467</v>
      </c>
      <c r="C18" s="160" t="s">
        <v>465</v>
      </c>
      <c r="D18" s="238">
        <f>[1]поверК!M23</f>
        <v>1908.7143954720618</v>
      </c>
      <c r="E18" s="98">
        <v>381.74287909441199</v>
      </c>
      <c r="F18" s="98">
        <f t="shared" si="0"/>
        <v>2290.4572745664736</v>
      </c>
    </row>
    <row r="19" spans="1:6" ht="13.8">
      <c r="A19" s="161">
        <v>39569</v>
      </c>
      <c r="B19" s="162" t="s">
        <v>962</v>
      </c>
      <c r="C19" s="160" t="s">
        <v>465</v>
      </c>
      <c r="D19" s="238">
        <f>[1]поверК!M24</f>
        <v>1702.1096941233143</v>
      </c>
      <c r="E19" s="98">
        <v>340.42</v>
      </c>
      <c r="F19" s="98">
        <f t="shared" si="0"/>
        <v>2042.5296941233144</v>
      </c>
    </row>
    <row r="20" spans="1:6" ht="13.8">
      <c r="A20" s="161">
        <v>40695</v>
      </c>
      <c r="B20" s="162" t="s">
        <v>963</v>
      </c>
      <c r="C20" s="160" t="s">
        <v>465</v>
      </c>
      <c r="D20" s="238">
        <f>[1]поверК!M25</f>
        <v>1821.1747663776493</v>
      </c>
      <c r="E20" s="98">
        <v>364.23</v>
      </c>
      <c r="F20" s="98">
        <f t="shared" si="0"/>
        <v>2185.4047663776491</v>
      </c>
    </row>
    <row r="21" spans="1:6" ht="13.8">
      <c r="A21" s="163">
        <v>40725</v>
      </c>
      <c r="B21" s="442" t="s">
        <v>964</v>
      </c>
      <c r="C21" s="164" t="s">
        <v>465</v>
      </c>
      <c r="D21" s="300">
        <f>[1]поверК!M26</f>
        <v>2385.299484585742</v>
      </c>
      <c r="E21" s="105">
        <v>477.06</v>
      </c>
      <c r="F21" s="105">
        <f t="shared" si="0"/>
        <v>2862.3594845857419</v>
      </c>
    </row>
    <row r="22" spans="1:6" ht="13.8">
      <c r="A22" s="165"/>
      <c r="B22" s="443"/>
      <c r="C22" s="452"/>
      <c r="D22" s="166"/>
      <c r="E22" s="166"/>
      <c r="F22" s="166"/>
    </row>
    <row r="23" spans="1:6" ht="13.8">
      <c r="A23" s="141"/>
      <c r="B23" s="141"/>
      <c r="C23" s="141"/>
      <c r="D23" s="141"/>
      <c r="E23" s="141"/>
    </row>
    <row r="24" spans="1:6" ht="13.8">
      <c r="A24" s="141"/>
      <c r="B24" s="167"/>
      <c r="C24" s="141"/>
      <c r="D24" s="141"/>
      <c r="E24" s="141"/>
    </row>
    <row r="25" spans="1:6" ht="13.8">
      <c r="A25" s="141"/>
      <c r="B25" s="141"/>
      <c r="C25" s="141"/>
      <c r="D25" s="141"/>
      <c r="E25" s="141"/>
    </row>
    <row r="26" spans="1:6" ht="13.8">
      <c r="A26" s="141"/>
      <c r="B26" s="141"/>
      <c r="C26" s="141"/>
      <c r="D26" s="141"/>
      <c r="E26" s="141"/>
    </row>
  </sheetData>
  <pageMargins left="1.181102362204724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X72"/>
  <sheetViews>
    <sheetView zoomScale="68" zoomScaleNormal="68" workbookViewId="0">
      <selection activeCell="R45" sqref="R44:R45"/>
    </sheetView>
  </sheetViews>
  <sheetFormatPr defaultColWidth="9.109375" defaultRowHeight="13.2"/>
  <cols>
    <col min="1" max="1" width="3.88671875" style="168" customWidth="1"/>
    <col min="2" max="2" width="15.5546875" style="168" customWidth="1"/>
    <col min="3" max="3" width="21.44140625" style="168" customWidth="1"/>
    <col min="4" max="4" width="7.44140625" style="465" customWidth="1"/>
    <col min="5" max="5" width="7.6640625" style="465" customWidth="1"/>
    <col min="6" max="6" width="8.109375" style="465" customWidth="1"/>
    <col min="7" max="7" width="6" style="465" customWidth="1"/>
    <col min="8" max="8" width="7.5546875" style="465" customWidth="1"/>
    <col min="9" max="9" width="7.88671875" style="465" customWidth="1"/>
    <col min="10" max="10" width="7.33203125" style="465" customWidth="1"/>
    <col min="11" max="11" width="6" style="465" customWidth="1"/>
    <col min="12" max="12" width="8" style="465" customWidth="1"/>
    <col min="13" max="13" width="7.44140625" style="465" customWidth="1"/>
    <col min="14" max="14" width="7.88671875" style="465" customWidth="1"/>
    <col min="15" max="15" width="5.6640625" style="465" customWidth="1"/>
    <col min="16" max="16" width="7.33203125" style="465" customWidth="1"/>
    <col min="17" max="17" width="9.33203125" style="465" customWidth="1"/>
    <col min="18" max="18" width="7.33203125" style="465" customWidth="1"/>
    <col min="19" max="19" width="6.109375" style="168" customWidth="1"/>
    <col min="20" max="20" width="7.44140625" style="168" customWidth="1"/>
    <col min="21" max="21" width="5.88671875" style="168" customWidth="1"/>
    <col min="22" max="22" width="7.33203125" style="168" customWidth="1"/>
    <col min="23" max="23" width="6.109375" style="168" customWidth="1"/>
    <col min="24" max="24" width="8.33203125" style="168" customWidth="1"/>
    <col min="25" max="253" width="9.109375" style="168"/>
    <col min="254" max="254" width="3.88671875" style="168" customWidth="1"/>
    <col min="255" max="255" width="15.5546875" style="168" customWidth="1"/>
    <col min="256" max="256" width="21.109375" style="168" customWidth="1"/>
    <col min="257" max="257" width="6" style="168" customWidth="1"/>
    <col min="258" max="258" width="6.44140625" style="168" customWidth="1"/>
    <col min="259" max="259" width="6.88671875" style="168" customWidth="1"/>
    <col min="260" max="260" width="7.44140625" style="168" customWidth="1"/>
    <col min="261" max="261" width="7.6640625" style="168" customWidth="1"/>
    <col min="262" max="262" width="8.109375" style="168" customWidth="1"/>
    <col min="263" max="263" width="6" style="168" customWidth="1"/>
    <col min="264" max="264" width="7.5546875" style="168" customWidth="1"/>
    <col min="265" max="265" width="7.88671875" style="168" customWidth="1"/>
    <col min="266" max="266" width="7.33203125" style="168" customWidth="1"/>
    <col min="267" max="267" width="6" style="168" customWidth="1"/>
    <col min="268" max="268" width="8" style="168" customWidth="1"/>
    <col min="269" max="269" width="7.44140625" style="168" customWidth="1"/>
    <col min="270" max="270" width="7.88671875" style="168" customWidth="1"/>
    <col min="271" max="271" width="5.6640625" style="168" customWidth="1"/>
    <col min="272" max="272" width="7.33203125" style="168" customWidth="1"/>
    <col min="273" max="273" width="9.33203125" style="168" customWidth="1"/>
    <col min="274" max="274" width="7.33203125" style="168" customWidth="1"/>
    <col min="275" max="275" width="6.109375" style="168" customWidth="1"/>
    <col min="276" max="276" width="7.44140625" style="168" customWidth="1"/>
    <col min="277" max="277" width="5.88671875" style="168" customWidth="1"/>
    <col min="278" max="278" width="7.33203125" style="168" customWidth="1"/>
    <col min="279" max="279" width="6.109375" style="168" customWidth="1"/>
    <col min="280" max="280" width="8.33203125" style="168" customWidth="1"/>
    <col min="281" max="509" width="9.109375" style="168"/>
    <col min="510" max="510" width="3.88671875" style="168" customWidth="1"/>
    <col min="511" max="511" width="15.5546875" style="168" customWidth="1"/>
    <col min="512" max="512" width="21.109375" style="168" customWidth="1"/>
    <col min="513" max="513" width="6" style="168" customWidth="1"/>
    <col min="514" max="514" width="6.44140625" style="168" customWidth="1"/>
    <col min="515" max="515" width="6.88671875" style="168" customWidth="1"/>
    <col min="516" max="516" width="7.44140625" style="168" customWidth="1"/>
    <col min="517" max="517" width="7.6640625" style="168" customWidth="1"/>
    <col min="518" max="518" width="8.109375" style="168" customWidth="1"/>
    <col min="519" max="519" width="6" style="168" customWidth="1"/>
    <col min="520" max="520" width="7.5546875" style="168" customWidth="1"/>
    <col min="521" max="521" width="7.88671875" style="168" customWidth="1"/>
    <col min="522" max="522" width="7.33203125" style="168" customWidth="1"/>
    <col min="523" max="523" width="6" style="168" customWidth="1"/>
    <col min="524" max="524" width="8" style="168" customWidth="1"/>
    <col min="525" max="525" width="7.44140625" style="168" customWidth="1"/>
    <col min="526" max="526" width="7.88671875" style="168" customWidth="1"/>
    <col min="527" max="527" width="5.6640625" style="168" customWidth="1"/>
    <col min="528" max="528" width="7.33203125" style="168" customWidth="1"/>
    <col min="529" max="529" width="9.33203125" style="168" customWidth="1"/>
    <col min="530" max="530" width="7.33203125" style="168" customWidth="1"/>
    <col min="531" max="531" width="6.109375" style="168" customWidth="1"/>
    <col min="532" max="532" width="7.44140625" style="168" customWidth="1"/>
    <col min="533" max="533" width="5.88671875" style="168" customWidth="1"/>
    <col min="534" max="534" width="7.33203125" style="168" customWidth="1"/>
    <col min="535" max="535" width="6.109375" style="168" customWidth="1"/>
    <col min="536" max="536" width="8.33203125" style="168" customWidth="1"/>
    <col min="537" max="765" width="9.109375" style="168"/>
    <col min="766" max="766" width="3.88671875" style="168" customWidth="1"/>
    <col min="767" max="767" width="15.5546875" style="168" customWidth="1"/>
    <col min="768" max="768" width="21.109375" style="168" customWidth="1"/>
    <col min="769" max="769" width="6" style="168" customWidth="1"/>
    <col min="770" max="770" width="6.44140625" style="168" customWidth="1"/>
    <col min="771" max="771" width="6.88671875" style="168" customWidth="1"/>
    <col min="772" max="772" width="7.44140625" style="168" customWidth="1"/>
    <col min="773" max="773" width="7.6640625" style="168" customWidth="1"/>
    <col min="774" max="774" width="8.109375" style="168" customWidth="1"/>
    <col min="775" max="775" width="6" style="168" customWidth="1"/>
    <col min="776" max="776" width="7.5546875" style="168" customWidth="1"/>
    <col min="777" max="777" width="7.88671875" style="168" customWidth="1"/>
    <col min="778" max="778" width="7.33203125" style="168" customWidth="1"/>
    <col min="779" max="779" width="6" style="168" customWidth="1"/>
    <col min="780" max="780" width="8" style="168" customWidth="1"/>
    <col min="781" max="781" width="7.44140625" style="168" customWidth="1"/>
    <col min="782" max="782" width="7.88671875" style="168" customWidth="1"/>
    <col min="783" max="783" width="5.6640625" style="168" customWidth="1"/>
    <col min="784" max="784" width="7.33203125" style="168" customWidth="1"/>
    <col min="785" max="785" width="9.33203125" style="168" customWidth="1"/>
    <col min="786" max="786" width="7.33203125" style="168" customWidth="1"/>
    <col min="787" max="787" width="6.109375" style="168" customWidth="1"/>
    <col min="788" max="788" width="7.44140625" style="168" customWidth="1"/>
    <col min="789" max="789" width="5.88671875" style="168" customWidth="1"/>
    <col min="790" max="790" width="7.33203125" style="168" customWidth="1"/>
    <col min="791" max="791" width="6.109375" style="168" customWidth="1"/>
    <col min="792" max="792" width="8.33203125" style="168" customWidth="1"/>
    <col min="793" max="1021" width="9.109375" style="168"/>
    <col min="1022" max="1022" width="3.88671875" style="168" customWidth="1"/>
    <col min="1023" max="1023" width="15.5546875" style="168" customWidth="1"/>
    <col min="1024" max="1024" width="21.109375" style="168" customWidth="1"/>
    <col min="1025" max="1025" width="6" style="168" customWidth="1"/>
    <col min="1026" max="1026" width="6.44140625" style="168" customWidth="1"/>
    <col min="1027" max="1027" width="6.88671875" style="168" customWidth="1"/>
    <col min="1028" max="1028" width="7.44140625" style="168" customWidth="1"/>
    <col min="1029" max="1029" width="7.6640625" style="168" customWidth="1"/>
    <col min="1030" max="1030" width="8.109375" style="168" customWidth="1"/>
    <col min="1031" max="1031" width="6" style="168" customWidth="1"/>
    <col min="1032" max="1032" width="7.5546875" style="168" customWidth="1"/>
    <col min="1033" max="1033" width="7.88671875" style="168" customWidth="1"/>
    <col min="1034" max="1034" width="7.33203125" style="168" customWidth="1"/>
    <col min="1035" max="1035" width="6" style="168" customWidth="1"/>
    <col min="1036" max="1036" width="8" style="168" customWidth="1"/>
    <col min="1037" max="1037" width="7.44140625" style="168" customWidth="1"/>
    <col min="1038" max="1038" width="7.88671875" style="168" customWidth="1"/>
    <col min="1039" max="1039" width="5.6640625" style="168" customWidth="1"/>
    <col min="1040" max="1040" width="7.33203125" style="168" customWidth="1"/>
    <col min="1041" max="1041" width="9.33203125" style="168" customWidth="1"/>
    <col min="1042" max="1042" width="7.33203125" style="168" customWidth="1"/>
    <col min="1043" max="1043" width="6.109375" style="168" customWidth="1"/>
    <col min="1044" max="1044" width="7.44140625" style="168" customWidth="1"/>
    <col min="1045" max="1045" width="5.88671875" style="168" customWidth="1"/>
    <col min="1046" max="1046" width="7.33203125" style="168" customWidth="1"/>
    <col min="1047" max="1047" width="6.109375" style="168" customWidth="1"/>
    <col min="1048" max="1048" width="8.33203125" style="168" customWidth="1"/>
    <col min="1049" max="1277" width="9.109375" style="168"/>
    <col min="1278" max="1278" width="3.88671875" style="168" customWidth="1"/>
    <col min="1279" max="1279" width="15.5546875" style="168" customWidth="1"/>
    <col min="1280" max="1280" width="21.109375" style="168" customWidth="1"/>
    <col min="1281" max="1281" width="6" style="168" customWidth="1"/>
    <col min="1282" max="1282" width="6.44140625" style="168" customWidth="1"/>
    <col min="1283" max="1283" width="6.88671875" style="168" customWidth="1"/>
    <col min="1284" max="1284" width="7.44140625" style="168" customWidth="1"/>
    <col min="1285" max="1285" width="7.6640625" style="168" customWidth="1"/>
    <col min="1286" max="1286" width="8.109375" style="168" customWidth="1"/>
    <col min="1287" max="1287" width="6" style="168" customWidth="1"/>
    <col min="1288" max="1288" width="7.5546875" style="168" customWidth="1"/>
    <col min="1289" max="1289" width="7.88671875" style="168" customWidth="1"/>
    <col min="1290" max="1290" width="7.33203125" style="168" customWidth="1"/>
    <col min="1291" max="1291" width="6" style="168" customWidth="1"/>
    <col min="1292" max="1292" width="8" style="168" customWidth="1"/>
    <col min="1293" max="1293" width="7.44140625" style="168" customWidth="1"/>
    <col min="1294" max="1294" width="7.88671875" style="168" customWidth="1"/>
    <col min="1295" max="1295" width="5.6640625" style="168" customWidth="1"/>
    <col min="1296" max="1296" width="7.33203125" style="168" customWidth="1"/>
    <col min="1297" max="1297" width="9.33203125" style="168" customWidth="1"/>
    <col min="1298" max="1298" width="7.33203125" style="168" customWidth="1"/>
    <col min="1299" max="1299" width="6.109375" style="168" customWidth="1"/>
    <col min="1300" max="1300" width="7.44140625" style="168" customWidth="1"/>
    <col min="1301" max="1301" width="5.88671875" style="168" customWidth="1"/>
    <col min="1302" max="1302" width="7.33203125" style="168" customWidth="1"/>
    <col min="1303" max="1303" width="6.109375" style="168" customWidth="1"/>
    <col min="1304" max="1304" width="8.33203125" style="168" customWidth="1"/>
    <col min="1305" max="1533" width="9.109375" style="168"/>
    <col min="1534" max="1534" width="3.88671875" style="168" customWidth="1"/>
    <col min="1535" max="1535" width="15.5546875" style="168" customWidth="1"/>
    <col min="1536" max="1536" width="21.109375" style="168" customWidth="1"/>
    <col min="1537" max="1537" width="6" style="168" customWidth="1"/>
    <col min="1538" max="1538" width="6.44140625" style="168" customWidth="1"/>
    <col min="1539" max="1539" width="6.88671875" style="168" customWidth="1"/>
    <col min="1540" max="1540" width="7.44140625" style="168" customWidth="1"/>
    <col min="1541" max="1541" width="7.6640625" style="168" customWidth="1"/>
    <col min="1542" max="1542" width="8.109375" style="168" customWidth="1"/>
    <col min="1543" max="1543" width="6" style="168" customWidth="1"/>
    <col min="1544" max="1544" width="7.5546875" style="168" customWidth="1"/>
    <col min="1545" max="1545" width="7.88671875" style="168" customWidth="1"/>
    <col min="1546" max="1546" width="7.33203125" style="168" customWidth="1"/>
    <col min="1547" max="1547" width="6" style="168" customWidth="1"/>
    <col min="1548" max="1548" width="8" style="168" customWidth="1"/>
    <col min="1549" max="1549" width="7.44140625" style="168" customWidth="1"/>
    <col min="1550" max="1550" width="7.88671875" style="168" customWidth="1"/>
    <col min="1551" max="1551" width="5.6640625" style="168" customWidth="1"/>
    <col min="1552" max="1552" width="7.33203125" style="168" customWidth="1"/>
    <col min="1553" max="1553" width="9.33203125" style="168" customWidth="1"/>
    <col min="1554" max="1554" width="7.33203125" style="168" customWidth="1"/>
    <col min="1555" max="1555" width="6.109375" style="168" customWidth="1"/>
    <col min="1556" max="1556" width="7.44140625" style="168" customWidth="1"/>
    <col min="1557" max="1557" width="5.88671875" style="168" customWidth="1"/>
    <col min="1558" max="1558" width="7.33203125" style="168" customWidth="1"/>
    <col min="1559" max="1559" width="6.109375" style="168" customWidth="1"/>
    <col min="1560" max="1560" width="8.33203125" style="168" customWidth="1"/>
    <col min="1561" max="1789" width="9.109375" style="168"/>
    <col min="1790" max="1790" width="3.88671875" style="168" customWidth="1"/>
    <col min="1791" max="1791" width="15.5546875" style="168" customWidth="1"/>
    <col min="1792" max="1792" width="21.109375" style="168" customWidth="1"/>
    <col min="1793" max="1793" width="6" style="168" customWidth="1"/>
    <col min="1794" max="1794" width="6.44140625" style="168" customWidth="1"/>
    <col min="1795" max="1795" width="6.88671875" style="168" customWidth="1"/>
    <col min="1796" max="1796" width="7.44140625" style="168" customWidth="1"/>
    <col min="1797" max="1797" width="7.6640625" style="168" customWidth="1"/>
    <col min="1798" max="1798" width="8.109375" style="168" customWidth="1"/>
    <col min="1799" max="1799" width="6" style="168" customWidth="1"/>
    <col min="1800" max="1800" width="7.5546875" style="168" customWidth="1"/>
    <col min="1801" max="1801" width="7.88671875" style="168" customWidth="1"/>
    <col min="1802" max="1802" width="7.33203125" style="168" customWidth="1"/>
    <col min="1803" max="1803" width="6" style="168" customWidth="1"/>
    <col min="1804" max="1804" width="8" style="168" customWidth="1"/>
    <col min="1805" max="1805" width="7.44140625" style="168" customWidth="1"/>
    <col min="1806" max="1806" width="7.88671875" style="168" customWidth="1"/>
    <col min="1807" max="1807" width="5.6640625" style="168" customWidth="1"/>
    <col min="1808" max="1808" width="7.33203125" style="168" customWidth="1"/>
    <col min="1809" max="1809" width="9.33203125" style="168" customWidth="1"/>
    <col min="1810" max="1810" width="7.33203125" style="168" customWidth="1"/>
    <col min="1811" max="1811" width="6.109375" style="168" customWidth="1"/>
    <col min="1812" max="1812" width="7.44140625" style="168" customWidth="1"/>
    <col min="1813" max="1813" width="5.88671875" style="168" customWidth="1"/>
    <col min="1814" max="1814" width="7.33203125" style="168" customWidth="1"/>
    <col min="1815" max="1815" width="6.109375" style="168" customWidth="1"/>
    <col min="1816" max="1816" width="8.33203125" style="168" customWidth="1"/>
    <col min="1817" max="2045" width="9.109375" style="168"/>
    <col min="2046" max="2046" width="3.88671875" style="168" customWidth="1"/>
    <col min="2047" max="2047" width="15.5546875" style="168" customWidth="1"/>
    <col min="2048" max="2048" width="21.109375" style="168" customWidth="1"/>
    <col min="2049" max="2049" width="6" style="168" customWidth="1"/>
    <col min="2050" max="2050" width="6.44140625" style="168" customWidth="1"/>
    <col min="2051" max="2051" width="6.88671875" style="168" customWidth="1"/>
    <col min="2052" max="2052" width="7.44140625" style="168" customWidth="1"/>
    <col min="2053" max="2053" width="7.6640625" style="168" customWidth="1"/>
    <col min="2054" max="2054" width="8.109375" style="168" customWidth="1"/>
    <col min="2055" max="2055" width="6" style="168" customWidth="1"/>
    <col min="2056" max="2056" width="7.5546875" style="168" customWidth="1"/>
    <col min="2057" max="2057" width="7.88671875" style="168" customWidth="1"/>
    <col min="2058" max="2058" width="7.33203125" style="168" customWidth="1"/>
    <col min="2059" max="2059" width="6" style="168" customWidth="1"/>
    <col min="2060" max="2060" width="8" style="168" customWidth="1"/>
    <col min="2061" max="2061" width="7.44140625" style="168" customWidth="1"/>
    <col min="2062" max="2062" width="7.88671875" style="168" customWidth="1"/>
    <col min="2063" max="2063" width="5.6640625" style="168" customWidth="1"/>
    <col min="2064" max="2064" width="7.33203125" style="168" customWidth="1"/>
    <col min="2065" max="2065" width="9.33203125" style="168" customWidth="1"/>
    <col min="2066" max="2066" width="7.33203125" style="168" customWidth="1"/>
    <col min="2067" max="2067" width="6.109375" style="168" customWidth="1"/>
    <col min="2068" max="2068" width="7.44140625" style="168" customWidth="1"/>
    <col min="2069" max="2069" width="5.88671875" style="168" customWidth="1"/>
    <col min="2070" max="2070" width="7.33203125" style="168" customWidth="1"/>
    <col min="2071" max="2071" width="6.109375" style="168" customWidth="1"/>
    <col min="2072" max="2072" width="8.33203125" style="168" customWidth="1"/>
    <col min="2073" max="2301" width="9.109375" style="168"/>
    <col min="2302" max="2302" width="3.88671875" style="168" customWidth="1"/>
    <col min="2303" max="2303" width="15.5546875" style="168" customWidth="1"/>
    <col min="2304" max="2304" width="21.109375" style="168" customWidth="1"/>
    <col min="2305" max="2305" width="6" style="168" customWidth="1"/>
    <col min="2306" max="2306" width="6.44140625" style="168" customWidth="1"/>
    <col min="2307" max="2307" width="6.88671875" style="168" customWidth="1"/>
    <col min="2308" max="2308" width="7.44140625" style="168" customWidth="1"/>
    <col min="2309" max="2309" width="7.6640625" style="168" customWidth="1"/>
    <col min="2310" max="2310" width="8.109375" style="168" customWidth="1"/>
    <col min="2311" max="2311" width="6" style="168" customWidth="1"/>
    <col min="2312" max="2312" width="7.5546875" style="168" customWidth="1"/>
    <col min="2313" max="2313" width="7.88671875" style="168" customWidth="1"/>
    <col min="2314" max="2314" width="7.33203125" style="168" customWidth="1"/>
    <col min="2315" max="2315" width="6" style="168" customWidth="1"/>
    <col min="2316" max="2316" width="8" style="168" customWidth="1"/>
    <col min="2317" max="2317" width="7.44140625" style="168" customWidth="1"/>
    <col min="2318" max="2318" width="7.88671875" style="168" customWidth="1"/>
    <col min="2319" max="2319" width="5.6640625" style="168" customWidth="1"/>
    <col min="2320" max="2320" width="7.33203125" style="168" customWidth="1"/>
    <col min="2321" max="2321" width="9.33203125" style="168" customWidth="1"/>
    <col min="2322" max="2322" width="7.33203125" style="168" customWidth="1"/>
    <col min="2323" max="2323" width="6.109375" style="168" customWidth="1"/>
    <col min="2324" max="2324" width="7.44140625" style="168" customWidth="1"/>
    <col min="2325" max="2325" width="5.88671875" style="168" customWidth="1"/>
    <col min="2326" max="2326" width="7.33203125" style="168" customWidth="1"/>
    <col min="2327" max="2327" width="6.109375" style="168" customWidth="1"/>
    <col min="2328" max="2328" width="8.33203125" style="168" customWidth="1"/>
    <col min="2329" max="2557" width="9.109375" style="168"/>
    <col min="2558" max="2558" width="3.88671875" style="168" customWidth="1"/>
    <col min="2559" max="2559" width="15.5546875" style="168" customWidth="1"/>
    <col min="2560" max="2560" width="21.109375" style="168" customWidth="1"/>
    <col min="2561" max="2561" width="6" style="168" customWidth="1"/>
    <col min="2562" max="2562" width="6.44140625" style="168" customWidth="1"/>
    <col min="2563" max="2563" width="6.88671875" style="168" customWidth="1"/>
    <col min="2564" max="2564" width="7.44140625" style="168" customWidth="1"/>
    <col min="2565" max="2565" width="7.6640625" style="168" customWidth="1"/>
    <col min="2566" max="2566" width="8.109375" style="168" customWidth="1"/>
    <col min="2567" max="2567" width="6" style="168" customWidth="1"/>
    <col min="2568" max="2568" width="7.5546875" style="168" customWidth="1"/>
    <col min="2569" max="2569" width="7.88671875" style="168" customWidth="1"/>
    <col min="2570" max="2570" width="7.33203125" style="168" customWidth="1"/>
    <col min="2571" max="2571" width="6" style="168" customWidth="1"/>
    <col min="2572" max="2572" width="8" style="168" customWidth="1"/>
    <col min="2573" max="2573" width="7.44140625" style="168" customWidth="1"/>
    <col min="2574" max="2574" width="7.88671875" style="168" customWidth="1"/>
    <col min="2575" max="2575" width="5.6640625" style="168" customWidth="1"/>
    <col min="2576" max="2576" width="7.33203125" style="168" customWidth="1"/>
    <col min="2577" max="2577" width="9.33203125" style="168" customWidth="1"/>
    <col min="2578" max="2578" width="7.33203125" style="168" customWidth="1"/>
    <col min="2579" max="2579" width="6.109375" style="168" customWidth="1"/>
    <col min="2580" max="2580" width="7.44140625" style="168" customWidth="1"/>
    <col min="2581" max="2581" width="5.88671875" style="168" customWidth="1"/>
    <col min="2582" max="2582" width="7.33203125" style="168" customWidth="1"/>
    <col min="2583" max="2583" width="6.109375" style="168" customWidth="1"/>
    <col min="2584" max="2584" width="8.33203125" style="168" customWidth="1"/>
    <col min="2585" max="2813" width="9.109375" style="168"/>
    <col min="2814" max="2814" width="3.88671875" style="168" customWidth="1"/>
    <col min="2815" max="2815" width="15.5546875" style="168" customWidth="1"/>
    <col min="2816" max="2816" width="21.109375" style="168" customWidth="1"/>
    <col min="2817" max="2817" width="6" style="168" customWidth="1"/>
    <col min="2818" max="2818" width="6.44140625" style="168" customWidth="1"/>
    <col min="2819" max="2819" width="6.88671875" style="168" customWidth="1"/>
    <col min="2820" max="2820" width="7.44140625" style="168" customWidth="1"/>
    <col min="2821" max="2821" width="7.6640625" style="168" customWidth="1"/>
    <col min="2822" max="2822" width="8.109375" style="168" customWidth="1"/>
    <col min="2823" max="2823" width="6" style="168" customWidth="1"/>
    <col min="2824" max="2824" width="7.5546875" style="168" customWidth="1"/>
    <col min="2825" max="2825" width="7.88671875" style="168" customWidth="1"/>
    <col min="2826" max="2826" width="7.33203125" style="168" customWidth="1"/>
    <col min="2827" max="2827" width="6" style="168" customWidth="1"/>
    <col min="2828" max="2828" width="8" style="168" customWidth="1"/>
    <col min="2829" max="2829" width="7.44140625" style="168" customWidth="1"/>
    <col min="2830" max="2830" width="7.88671875" style="168" customWidth="1"/>
    <col min="2831" max="2831" width="5.6640625" style="168" customWidth="1"/>
    <col min="2832" max="2832" width="7.33203125" style="168" customWidth="1"/>
    <col min="2833" max="2833" width="9.33203125" style="168" customWidth="1"/>
    <col min="2834" max="2834" width="7.33203125" style="168" customWidth="1"/>
    <col min="2835" max="2835" width="6.109375" style="168" customWidth="1"/>
    <col min="2836" max="2836" width="7.44140625" style="168" customWidth="1"/>
    <col min="2837" max="2837" width="5.88671875" style="168" customWidth="1"/>
    <col min="2838" max="2838" width="7.33203125" style="168" customWidth="1"/>
    <col min="2839" max="2839" width="6.109375" style="168" customWidth="1"/>
    <col min="2840" max="2840" width="8.33203125" style="168" customWidth="1"/>
    <col min="2841" max="3069" width="9.109375" style="168"/>
    <col min="3070" max="3070" width="3.88671875" style="168" customWidth="1"/>
    <col min="3071" max="3071" width="15.5546875" style="168" customWidth="1"/>
    <col min="3072" max="3072" width="21.109375" style="168" customWidth="1"/>
    <col min="3073" max="3073" width="6" style="168" customWidth="1"/>
    <col min="3074" max="3074" width="6.44140625" style="168" customWidth="1"/>
    <col min="3075" max="3075" width="6.88671875" style="168" customWidth="1"/>
    <col min="3076" max="3076" width="7.44140625" style="168" customWidth="1"/>
    <col min="3077" max="3077" width="7.6640625" style="168" customWidth="1"/>
    <col min="3078" max="3078" width="8.109375" style="168" customWidth="1"/>
    <col min="3079" max="3079" width="6" style="168" customWidth="1"/>
    <col min="3080" max="3080" width="7.5546875" style="168" customWidth="1"/>
    <col min="3081" max="3081" width="7.88671875" style="168" customWidth="1"/>
    <col min="3082" max="3082" width="7.33203125" style="168" customWidth="1"/>
    <col min="3083" max="3083" width="6" style="168" customWidth="1"/>
    <col min="3084" max="3084" width="8" style="168" customWidth="1"/>
    <col min="3085" max="3085" width="7.44140625" style="168" customWidth="1"/>
    <col min="3086" max="3086" width="7.88671875" style="168" customWidth="1"/>
    <col min="3087" max="3087" width="5.6640625" style="168" customWidth="1"/>
    <col min="3088" max="3088" width="7.33203125" style="168" customWidth="1"/>
    <col min="3089" max="3089" width="9.33203125" style="168" customWidth="1"/>
    <col min="3090" max="3090" width="7.33203125" style="168" customWidth="1"/>
    <col min="3091" max="3091" width="6.109375" style="168" customWidth="1"/>
    <col min="3092" max="3092" width="7.44140625" style="168" customWidth="1"/>
    <col min="3093" max="3093" width="5.88671875" style="168" customWidth="1"/>
    <col min="3094" max="3094" width="7.33203125" style="168" customWidth="1"/>
    <col min="3095" max="3095" width="6.109375" style="168" customWidth="1"/>
    <col min="3096" max="3096" width="8.33203125" style="168" customWidth="1"/>
    <col min="3097" max="3325" width="9.109375" style="168"/>
    <col min="3326" max="3326" width="3.88671875" style="168" customWidth="1"/>
    <col min="3327" max="3327" width="15.5546875" style="168" customWidth="1"/>
    <col min="3328" max="3328" width="21.109375" style="168" customWidth="1"/>
    <col min="3329" max="3329" width="6" style="168" customWidth="1"/>
    <col min="3330" max="3330" width="6.44140625" style="168" customWidth="1"/>
    <col min="3331" max="3331" width="6.88671875" style="168" customWidth="1"/>
    <col min="3332" max="3332" width="7.44140625" style="168" customWidth="1"/>
    <col min="3333" max="3333" width="7.6640625" style="168" customWidth="1"/>
    <col min="3334" max="3334" width="8.109375" style="168" customWidth="1"/>
    <col min="3335" max="3335" width="6" style="168" customWidth="1"/>
    <col min="3336" max="3336" width="7.5546875" style="168" customWidth="1"/>
    <col min="3337" max="3337" width="7.88671875" style="168" customWidth="1"/>
    <col min="3338" max="3338" width="7.33203125" style="168" customWidth="1"/>
    <col min="3339" max="3339" width="6" style="168" customWidth="1"/>
    <col min="3340" max="3340" width="8" style="168" customWidth="1"/>
    <col min="3341" max="3341" width="7.44140625" style="168" customWidth="1"/>
    <col min="3342" max="3342" width="7.88671875" style="168" customWidth="1"/>
    <col min="3343" max="3343" width="5.6640625" style="168" customWidth="1"/>
    <col min="3344" max="3344" width="7.33203125" style="168" customWidth="1"/>
    <col min="3345" max="3345" width="9.33203125" style="168" customWidth="1"/>
    <col min="3346" max="3346" width="7.33203125" style="168" customWidth="1"/>
    <col min="3347" max="3347" width="6.109375" style="168" customWidth="1"/>
    <col min="3348" max="3348" width="7.44140625" style="168" customWidth="1"/>
    <col min="3349" max="3349" width="5.88671875" style="168" customWidth="1"/>
    <col min="3350" max="3350" width="7.33203125" style="168" customWidth="1"/>
    <col min="3351" max="3351" width="6.109375" style="168" customWidth="1"/>
    <col min="3352" max="3352" width="8.33203125" style="168" customWidth="1"/>
    <col min="3353" max="3581" width="9.109375" style="168"/>
    <col min="3582" max="3582" width="3.88671875" style="168" customWidth="1"/>
    <col min="3583" max="3583" width="15.5546875" style="168" customWidth="1"/>
    <col min="3584" max="3584" width="21.109375" style="168" customWidth="1"/>
    <col min="3585" max="3585" width="6" style="168" customWidth="1"/>
    <col min="3586" max="3586" width="6.44140625" style="168" customWidth="1"/>
    <col min="3587" max="3587" width="6.88671875" style="168" customWidth="1"/>
    <col min="3588" max="3588" width="7.44140625" style="168" customWidth="1"/>
    <col min="3589" max="3589" width="7.6640625" style="168" customWidth="1"/>
    <col min="3590" max="3590" width="8.109375" style="168" customWidth="1"/>
    <col min="3591" max="3591" width="6" style="168" customWidth="1"/>
    <col min="3592" max="3592" width="7.5546875" style="168" customWidth="1"/>
    <col min="3593" max="3593" width="7.88671875" style="168" customWidth="1"/>
    <col min="3594" max="3594" width="7.33203125" style="168" customWidth="1"/>
    <col min="3595" max="3595" width="6" style="168" customWidth="1"/>
    <col min="3596" max="3596" width="8" style="168" customWidth="1"/>
    <col min="3597" max="3597" width="7.44140625" style="168" customWidth="1"/>
    <col min="3598" max="3598" width="7.88671875" style="168" customWidth="1"/>
    <col min="3599" max="3599" width="5.6640625" style="168" customWidth="1"/>
    <col min="3600" max="3600" width="7.33203125" style="168" customWidth="1"/>
    <col min="3601" max="3601" width="9.33203125" style="168" customWidth="1"/>
    <col min="3602" max="3602" width="7.33203125" style="168" customWidth="1"/>
    <col min="3603" max="3603" width="6.109375" style="168" customWidth="1"/>
    <col min="3604" max="3604" width="7.44140625" style="168" customWidth="1"/>
    <col min="3605" max="3605" width="5.88671875" style="168" customWidth="1"/>
    <col min="3606" max="3606" width="7.33203125" style="168" customWidth="1"/>
    <col min="3607" max="3607" width="6.109375" style="168" customWidth="1"/>
    <col min="3608" max="3608" width="8.33203125" style="168" customWidth="1"/>
    <col min="3609" max="3837" width="9.109375" style="168"/>
    <col min="3838" max="3838" width="3.88671875" style="168" customWidth="1"/>
    <col min="3839" max="3839" width="15.5546875" style="168" customWidth="1"/>
    <col min="3840" max="3840" width="21.109375" style="168" customWidth="1"/>
    <col min="3841" max="3841" width="6" style="168" customWidth="1"/>
    <col min="3842" max="3842" width="6.44140625" style="168" customWidth="1"/>
    <col min="3843" max="3843" width="6.88671875" style="168" customWidth="1"/>
    <col min="3844" max="3844" width="7.44140625" style="168" customWidth="1"/>
    <col min="3845" max="3845" width="7.6640625" style="168" customWidth="1"/>
    <col min="3846" max="3846" width="8.109375" style="168" customWidth="1"/>
    <col min="3847" max="3847" width="6" style="168" customWidth="1"/>
    <col min="3848" max="3848" width="7.5546875" style="168" customWidth="1"/>
    <col min="3849" max="3849" width="7.88671875" style="168" customWidth="1"/>
    <col min="3850" max="3850" width="7.33203125" style="168" customWidth="1"/>
    <col min="3851" max="3851" width="6" style="168" customWidth="1"/>
    <col min="3852" max="3852" width="8" style="168" customWidth="1"/>
    <col min="3853" max="3853" width="7.44140625" style="168" customWidth="1"/>
    <col min="3854" max="3854" width="7.88671875" style="168" customWidth="1"/>
    <col min="3855" max="3855" width="5.6640625" style="168" customWidth="1"/>
    <col min="3856" max="3856" width="7.33203125" style="168" customWidth="1"/>
    <col min="3857" max="3857" width="9.33203125" style="168" customWidth="1"/>
    <col min="3858" max="3858" width="7.33203125" style="168" customWidth="1"/>
    <col min="3859" max="3859" width="6.109375" style="168" customWidth="1"/>
    <col min="3860" max="3860" width="7.44140625" style="168" customWidth="1"/>
    <col min="3861" max="3861" width="5.88671875" style="168" customWidth="1"/>
    <col min="3862" max="3862" width="7.33203125" style="168" customWidth="1"/>
    <col min="3863" max="3863" width="6.109375" style="168" customWidth="1"/>
    <col min="3864" max="3864" width="8.33203125" style="168" customWidth="1"/>
    <col min="3865" max="4093" width="9.109375" style="168"/>
    <col min="4094" max="4094" width="3.88671875" style="168" customWidth="1"/>
    <col min="4095" max="4095" width="15.5546875" style="168" customWidth="1"/>
    <col min="4096" max="4096" width="21.109375" style="168" customWidth="1"/>
    <col min="4097" max="4097" width="6" style="168" customWidth="1"/>
    <col min="4098" max="4098" width="6.44140625" style="168" customWidth="1"/>
    <col min="4099" max="4099" width="6.88671875" style="168" customWidth="1"/>
    <col min="4100" max="4100" width="7.44140625" style="168" customWidth="1"/>
    <col min="4101" max="4101" width="7.6640625" style="168" customWidth="1"/>
    <col min="4102" max="4102" width="8.109375" style="168" customWidth="1"/>
    <col min="4103" max="4103" width="6" style="168" customWidth="1"/>
    <col min="4104" max="4104" width="7.5546875" style="168" customWidth="1"/>
    <col min="4105" max="4105" width="7.88671875" style="168" customWidth="1"/>
    <col min="4106" max="4106" width="7.33203125" style="168" customWidth="1"/>
    <col min="4107" max="4107" width="6" style="168" customWidth="1"/>
    <col min="4108" max="4108" width="8" style="168" customWidth="1"/>
    <col min="4109" max="4109" width="7.44140625" style="168" customWidth="1"/>
    <col min="4110" max="4110" width="7.88671875" style="168" customWidth="1"/>
    <col min="4111" max="4111" width="5.6640625" style="168" customWidth="1"/>
    <col min="4112" max="4112" width="7.33203125" style="168" customWidth="1"/>
    <col min="4113" max="4113" width="9.33203125" style="168" customWidth="1"/>
    <col min="4114" max="4114" width="7.33203125" style="168" customWidth="1"/>
    <col min="4115" max="4115" width="6.109375" style="168" customWidth="1"/>
    <col min="4116" max="4116" width="7.44140625" style="168" customWidth="1"/>
    <col min="4117" max="4117" width="5.88671875" style="168" customWidth="1"/>
    <col min="4118" max="4118" width="7.33203125" style="168" customWidth="1"/>
    <col min="4119" max="4119" width="6.109375" style="168" customWidth="1"/>
    <col min="4120" max="4120" width="8.33203125" style="168" customWidth="1"/>
    <col min="4121" max="4349" width="9.109375" style="168"/>
    <col min="4350" max="4350" width="3.88671875" style="168" customWidth="1"/>
    <col min="4351" max="4351" width="15.5546875" style="168" customWidth="1"/>
    <col min="4352" max="4352" width="21.109375" style="168" customWidth="1"/>
    <col min="4353" max="4353" width="6" style="168" customWidth="1"/>
    <col min="4354" max="4354" width="6.44140625" style="168" customWidth="1"/>
    <col min="4355" max="4355" width="6.88671875" style="168" customWidth="1"/>
    <col min="4356" max="4356" width="7.44140625" style="168" customWidth="1"/>
    <col min="4357" max="4357" width="7.6640625" style="168" customWidth="1"/>
    <col min="4358" max="4358" width="8.109375" style="168" customWidth="1"/>
    <col min="4359" max="4359" width="6" style="168" customWidth="1"/>
    <col min="4360" max="4360" width="7.5546875" style="168" customWidth="1"/>
    <col min="4361" max="4361" width="7.88671875" style="168" customWidth="1"/>
    <col min="4362" max="4362" width="7.33203125" style="168" customWidth="1"/>
    <col min="4363" max="4363" width="6" style="168" customWidth="1"/>
    <col min="4364" max="4364" width="8" style="168" customWidth="1"/>
    <col min="4365" max="4365" width="7.44140625" style="168" customWidth="1"/>
    <col min="4366" max="4366" width="7.88671875" style="168" customWidth="1"/>
    <col min="4367" max="4367" width="5.6640625" style="168" customWidth="1"/>
    <col min="4368" max="4368" width="7.33203125" style="168" customWidth="1"/>
    <col min="4369" max="4369" width="9.33203125" style="168" customWidth="1"/>
    <col min="4370" max="4370" width="7.33203125" style="168" customWidth="1"/>
    <col min="4371" max="4371" width="6.109375" style="168" customWidth="1"/>
    <col min="4372" max="4372" width="7.44140625" style="168" customWidth="1"/>
    <col min="4373" max="4373" width="5.88671875" style="168" customWidth="1"/>
    <col min="4374" max="4374" width="7.33203125" style="168" customWidth="1"/>
    <col min="4375" max="4375" width="6.109375" style="168" customWidth="1"/>
    <col min="4376" max="4376" width="8.33203125" style="168" customWidth="1"/>
    <col min="4377" max="4605" width="9.109375" style="168"/>
    <col min="4606" max="4606" width="3.88671875" style="168" customWidth="1"/>
    <col min="4607" max="4607" width="15.5546875" style="168" customWidth="1"/>
    <col min="4608" max="4608" width="21.109375" style="168" customWidth="1"/>
    <col min="4609" max="4609" width="6" style="168" customWidth="1"/>
    <col min="4610" max="4610" width="6.44140625" style="168" customWidth="1"/>
    <col min="4611" max="4611" width="6.88671875" style="168" customWidth="1"/>
    <col min="4612" max="4612" width="7.44140625" style="168" customWidth="1"/>
    <col min="4613" max="4613" width="7.6640625" style="168" customWidth="1"/>
    <col min="4614" max="4614" width="8.109375" style="168" customWidth="1"/>
    <col min="4615" max="4615" width="6" style="168" customWidth="1"/>
    <col min="4616" max="4616" width="7.5546875" style="168" customWidth="1"/>
    <col min="4617" max="4617" width="7.88671875" style="168" customWidth="1"/>
    <col min="4618" max="4618" width="7.33203125" style="168" customWidth="1"/>
    <col min="4619" max="4619" width="6" style="168" customWidth="1"/>
    <col min="4620" max="4620" width="8" style="168" customWidth="1"/>
    <col min="4621" max="4621" width="7.44140625" style="168" customWidth="1"/>
    <col min="4622" max="4622" width="7.88671875" style="168" customWidth="1"/>
    <col min="4623" max="4623" width="5.6640625" style="168" customWidth="1"/>
    <col min="4624" max="4624" width="7.33203125" style="168" customWidth="1"/>
    <col min="4625" max="4625" width="9.33203125" style="168" customWidth="1"/>
    <col min="4626" max="4626" width="7.33203125" style="168" customWidth="1"/>
    <col min="4627" max="4627" width="6.109375" style="168" customWidth="1"/>
    <col min="4628" max="4628" width="7.44140625" style="168" customWidth="1"/>
    <col min="4629" max="4629" width="5.88671875" style="168" customWidth="1"/>
    <col min="4630" max="4630" width="7.33203125" style="168" customWidth="1"/>
    <col min="4631" max="4631" width="6.109375" style="168" customWidth="1"/>
    <col min="4632" max="4632" width="8.33203125" style="168" customWidth="1"/>
    <col min="4633" max="4861" width="9.109375" style="168"/>
    <col min="4862" max="4862" width="3.88671875" style="168" customWidth="1"/>
    <col min="4863" max="4863" width="15.5546875" style="168" customWidth="1"/>
    <col min="4864" max="4864" width="21.109375" style="168" customWidth="1"/>
    <col min="4865" max="4865" width="6" style="168" customWidth="1"/>
    <col min="4866" max="4866" width="6.44140625" style="168" customWidth="1"/>
    <col min="4867" max="4867" width="6.88671875" style="168" customWidth="1"/>
    <col min="4868" max="4868" width="7.44140625" style="168" customWidth="1"/>
    <col min="4869" max="4869" width="7.6640625" style="168" customWidth="1"/>
    <col min="4870" max="4870" width="8.109375" style="168" customWidth="1"/>
    <col min="4871" max="4871" width="6" style="168" customWidth="1"/>
    <col min="4872" max="4872" width="7.5546875" style="168" customWidth="1"/>
    <col min="4873" max="4873" width="7.88671875" style="168" customWidth="1"/>
    <col min="4874" max="4874" width="7.33203125" style="168" customWidth="1"/>
    <col min="4875" max="4875" width="6" style="168" customWidth="1"/>
    <col min="4876" max="4876" width="8" style="168" customWidth="1"/>
    <col min="4877" max="4877" width="7.44140625" style="168" customWidth="1"/>
    <col min="4878" max="4878" width="7.88671875" style="168" customWidth="1"/>
    <col min="4879" max="4879" width="5.6640625" style="168" customWidth="1"/>
    <col min="4880" max="4880" width="7.33203125" style="168" customWidth="1"/>
    <col min="4881" max="4881" width="9.33203125" style="168" customWidth="1"/>
    <col min="4882" max="4882" width="7.33203125" style="168" customWidth="1"/>
    <col min="4883" max="4883" width="6.109375" style="168" customWidth="1"/>
    <col min="4884" max="4884" width="7.44140625" style="168" customWidth="1"/>
    <col min="4885" max="4885" width="5.88671875" style="168" customWidth="1"/>
    <col min="4886" max="4886" width="7.33203125" style="168" customWidth="1"/>
    <col min="4887" max="4887" width="6.109375" style="168" customWidth="1"/>
    <col min="4888" max="4888" width="8.33203125" style="168" customWidth="1"/>
    <col min="4889" max="5117" width="9.109375" style="168"/>
    <col min="5118" max="5118" width="3.88671875" style="168" customWidth="1"/>
    <col min="5119" max="5119" width="15.5546875" style="168" customWidth="1"/>
    <col min="5120" max="5120" width="21.109375" style="168" customWidth="1"/>
    <col min="5121" max="5121" width="6" style="168" customWidth="1"/>
    <col min="5122" max="5122" width="6.44140625" style="168" customWidth="1"/>
    <col min="5123" max="5123" width="6.88671875" style="168" customWidth="1"/>
    <col min="5124" max="5124" width="7.44140625" style="168" customWidth="1"/>
    <col min="5125" max="5125" width="7.6640625" style="168" customWidth="1"/>
    <col min="5126" max="5126" width="8.109375" style="168" customWidth="1"/>
    <col min="5127" max="5127" width="6" style="168" customWidth="1"/>
    <col min="5128" max="5128" width="7.5546875" style="168" customWidth="1"/>
    <col min="5129" max="5129" width="7.88671875" style="168" customWidth="1"/>
    <col min="5130" max="5130" width="7.33203125" style="168" customWidth="1"/>
    <col min="5131" max="5131" width="6" style="168" customWidth="1"/>
    <col min="5132" max="5132" width="8" style="168" customWidth="1"/>
    <col min="5133" max="5133" width="7.44140625" style="168" customWidth="1"/>
    <col min="5134" max="5134" width="7.88671875" style="168" customWidth="1"/>
    <col min="5135" max="5135" width="5.6640625" style="168" customWidth="1"/>
    <col min="5136" max="5136" width="7.33203125" style="168" customWidth="1"/>
    <col min="5137" max="5137" width="9.33203125" style="168" customWidth="1"/>
    <col min="5138" max="5138" width="7.33203125" style="168" customWidth="1"/>
    <col min="5139" max="5139" width="6.109375" style="168" customWidth="1"/>
    <col min="5140" max="5140" width="7.44140625" style="168" customWidth="1"/>
    <col min="5141" max="5141" width="5.88671875" style="168" customWidth="1"/>
    <col min="5142" max="5142" width="7.33203125" style="168" customWidth="1"/>
    <col min="5143" max="5143" width="6.109375" style="168" customWidth="1"/>
    <col min="5144" max="5144" width="8.33203125" style="168" customWidth="1"/>
    <col min="5145" max="5373" width="9.109375" style="168"/>
    <col min="5374" max="5374" width="3.88671875" style="168" customWidth="1"/>
    <col min="5375" max="5375" width="15.5546875" style="168" customWidth="1"/>
    <col min="5376" max="5376" width="21.109375" style="168" customWidth="1"/>
    <col min="5377" max="5377" width="6" style="168" customWidth="1"/>
    <col min="5378" max="5378" width="6.44140625" style="168" customWidth="1"/>
    <col min="5379" max="5379" width="6.88671875" style="168" customWidth="1"/>
    <col min="5380" max="5380" width="7.44140625" style="168" customWidth="1"/>
    <col min="5381" max="5381" width="7.6640625" style="168" customWidth="1"/>
    <col min="5382" max="5382" width="8.109375" style="168" customWidth="1"/>
    <col min="5383" max="5383" width="6" style="168" customWidth="1"/>
    <col min="5384" max="5384" width="7.5546875" style="168" customWidth="1"/>
    <col min="5385" max="5385" width="7.88671875" style="168" customWidth="1"/>
    <col min="5386" max="5386" width="7.33203125" style="168" customWidth="1"/>
    <col min="5387" max="5387" width="6" style="168" customWidth="1"/>
    <col min="5388" max="5388" width="8" style="168" customWidth="1"/>
    <col min="5389" max="5389" width="7.44140625" style="168" customWidth="1"/>
    <col min="5390" max="5390" width="7.88671875" style="168" customWidth="1"/>
    <col min="5391" max="5391" width="5.6640625" style="168" customWidth="1"/>
    <col min="5392" max="5392" width="7.33203125" style="168" customWidth="1"/>
    <col min="5393" max="5393" width="9.33203125" style="168" customWidth="1"/>
    <col min="5394" max="5394" width="7.33203125" style="168" customWidth="1"/>
    <col min="5395" max="5395" width="6.109375" style="168" customWidth="1"/>
    <col min="5396" max="5396" width="7.44140625" style="168" customWidth="1"/>
    <col min="5397" max="5397" width="5.88671875" style="168" customWidth="1"/>
    <col min="5398" max="5398" width="7.33203125" style="168" customWidth="1"/>
    <col min="5399" max="5399" width="6.109375" style="168" customWidth="1"/>
    <col min="5400" max="5400" width="8.33203125" style="168" customWidth="1"/>
    <col min="5401" max="5629" width="9.109375" style="168"/>
    <col min="5630" max="5630" width="3.88671875" style="168" customWidth="1"/>
    <col min="5631" max="5631" width="15.5546875" style="168" customWidth="1"/>
    <col min="5632" max="5632" width="21.109375" style="168" customWidth="1"/>
    <col min="5633" max="5633" width="6" style="168" customWidth="1"/>
    <col min="5634" max="5634" width="6.44140625" style="168" customWidth="1"/>
    <col min="5635" max="5635" width="6.88671875" style="168" customWidth="1"/>
    <col min="5636" max="5636" width="7.44140625" style="168" customWidth="1"/>
    <col min="5637" max="5637" width="7.6640625" style="168" customWidth="1"/>
    <col min="5638" max="5638" width="8.109375" style="168" customWidth="1"/>
    <col min="5639" max="5639" width="6" style="168" customWidth="1"/>
    <col min="5640" max="5640" width="7.5546875" style="168" customWidth="1"/>
    <col min="5641" max="5641" width="7.88671875" style="168" customWidth="1"/>
    <col min="5642" max="5642" width="7.33203125" style="168" customWidth="1"/>
    <col min="5643" max="5643" width="6" style="168" customWidth="1"/>
    <col min="5644" max="5644" width="8" style="168" customWidth="1"/>
    <col min="5645" max="5645" width="7.44140625" style="168" customWidth="1"/>
    <col min="5646" max="5646" width="7.88671875" style="168" customWidth="1"/>
    <col min="5647" max="5647" width="5.6640625" style="168" customWidth="1"/>
    <col min="5648" max="5648" width="7.33203125" style="168" customWidth="1"/>
    <col min="5649" max="5649" width="9.33203125" style="168" customWidth="1"/>
    <col min="5650" max="5650" width="7.33203125" style="168" customWidth="1"/>
    <col min="5651" max="5651" width="6.109375" style="168" customWidth="1"/>
    <col min="5652" max="5652" width="7.44140625" style="168" customWidth="1"/>
    <col min="5653" max="5653" width="5.88671875" style="168" customWidth="1"/>
    <col min="5654" max="5654" width="7.33203125" style="168" customWidth="1"/>
    <col min="5655" max="5655" width="6.109375" style="168" customWidth="1"/>
    <col min="5656" max="5656" width="8.33203125" style="168" customWidth="1"/>
    <col min="5657" max="5885" width="9.109375" style="168"/>
    <col min="5886" max="5886" width="3.88671875" style="168" customWidth="1"/>
    <col min="5887" max="5887" width="15.5546875" style="168" customWidth="1"/>
    <col min="5888" max="5888" width="21.109375" style="168" customWidth="1"/>
    <col min="5889" max="5889" width="6" style="168" customWidth="1"/>
    <col min="5890" max="5890" width="6.44140625" style="168" customWidth="1"/>
    <col min="5891" max="5891" width="6.88671875" style="168" customWidth="1"/>
    <col min="5892" max="5892" width="7.44140625" style="168" customWidth="1"/>
    <col min="5893" max="5893" width="7.6640625" style="168" customWidth="1"/>
    <col min="5894" max="5894" width="8.109375" style="168" customWidth="1"/>
    <col min="5895" max="5895" width="6" style="168" customWidth="1"/>
    <col min="5896" max="5896" width="7.5546875" style="168" customWidth="1"/>
    <col min="5897" max="5897" width="7.88671875" style="168" customWidth="1"/>
    <col min="5898" max="5898" width="7.33203125" style="168" customWidth="1"/>
    <col min="5899" max="5899" width="6" style="168" customWidth="1"/>
    <col min="5900" max="5900" width="8" style="168" customWidth="1"/>
    <col min="5901" max="5901" width="7.44140625" style="168" customWidth="1"/>
    <col min="5902" max="5902" width="7.88671875" style="168" customWidth="1"/>
    <col min="5903" max="5903" width="5.6640625" style="168" customWidth="1"/>
    <col min="5904" max="5904" width="7.33203125" style="168" customWidth="1"/>
    <col min="5905" max="5905" width="9.33203125" style="168" customWidth="1"/>
    <col min="5906" max="5906" width="7.33203125" style="168" customWidth="1"/>
    <col min="5907" max="5907" width="6.109375" style="168" customWidth="1"/>
    <col min="5908" max="5908" width="7.44140625" style="168" customWidth="1"/>
    <col min="5909" max="5909" width="5.88671875" style="168" customWidth="1"/>
    <col min="5910" max="5910" width="7.33203125" style="168" customWidth="1"/>
    <col min="5911" max="5911" width="6.109375" style="168" customWidth="1"/>
    <col min="5912" max="5912" width="8.33203125" style="168" customWidth="1"/>
    <col min="5913" max="6141" width="9.109375" style="168"/>
    <col min="6142" max="6142" width="3.88671875" style="168" customWidth="1"/>
    <col min="6143" max="6143" width="15.5546875" style="168" customWidth="1"/>
    <col min="6144" max="6144" width="21.109375" style="168" customWidth="1"/>
    <col min="6145" max="6145" width="6" style="168" customWidth="1"/>
    <col min="6146" max="6146" width="6.44140625" style="168" customWidth="1"/>
    <col min="6147" max="6147" width="6.88671875" style="168" customWidth="1"/>
    <col min="6148" max="6148" width="7.44140625" style="168" customWidth="1"/>
    <col min="6149" max="6149" width="7.6640625" style="168" customWidth="1"/>
    <col min="6150" max="6150" width="8.109375" style="168" customWidth="1"/>
    <col min="6151" max="6151" width="6" style="168" customWidth="1"/>
    <col min="6152" max="6152" width="7.5546875" style="168" customWidth="1"/>
    <col min="6153" max="6153" width="7.88671875" style="168" customWidth="1"/>
    <col min="6154" max="6154" width="7.33203125" style="168" customWidth="1"/>
    <col min="6155" max="6155" width="6" style="168" customWidth="1"/>
    <col min="6156" max="6156" width="8" style="168" customWidth="1"/>
    <col min="6157" max="6157" width="7.44140625" style="168" customWidth="1"/>
    <col min="6158" max="6158" width="7.88671875" style="168" customWidth="1"/>
    <col min="6159" max="6159" width="5.6640625" style="168" customWidth="1"/>
    <col min="6160" max="6160" width="7.33203125" style="168" customWidth="1"/>
    <col min="6161" max="6161" width="9.33203125" style="168" customWidth="1"/>
    <col min="6162" max="6162" width="7.33203125" style="168" customWidth="1"/>
    <col min="6163" max="6163" width="6.109375" style="168" customWidth="1"/>
    <col min="6164" max="6164" width="7.44140625" style="168" customWidth="1"/>
    <col min="6165" max="6165" width="5.88671875" style="168" customWidth="1"/>
    <col min="6166" max="6166" width="7.33203125" style="168" customWidth="1"/>
    <col min="6167" max="6167" width="6.109375" style="168" customWidth="1"/>
    <col min="6168" max="6168" width="8.33203125" style="168" customWidth="1"/>
    <col min="6169" max="6397" width="9.109375" style="168"/>
    <col min="6398" max="6398" width="3.88671875" style="168" customWidth="1"/>
    <col min="6399" max="6399" width="15.5546875" style="168" customWidth="1"/>
    <col min="6400" max="6400" width="21.109375" style="168" customWidth="1"/>
    <col min="6401" max="6401" width="6" style="168" customWidth="1"/>
    <col min="6402" max="6402" width="6.44140625" style="168" customWidth="1"/>
    <col min="6403" max="6403" width="6.88671875" style="168" customWidth="1"/>
    <col min="6404" max="6404" width="7.44140625" style="168" customWidth="1"/>
    <col min="6405" max="6405" width="7.6640625" style="168" customWidth="1"/>
    <col min="6406" max="6406" width="8.109375" style="168" customWidth="1"/>
    <col min="6407" max="6407" width="6" style="168" customWidth="1"/>
    <col min="6408" max="6408" width="7.5546875" style="168" customWidth="1"/>
    <col min="6409" max="6409" width="7.88671875" style="168" customWidth="1"/>
    <col min="6410" max="6410" width="7.33203125" style="168" customWidth="1"/>
    <col min="6411" max="6411" width="6" style="168" customWidth="1"/>
    <col min="6412" max="6412" width="8" style="168" customWidth="1"/>
    <col min="6413" max="6413" width="7.44140625" style="168" customWidth="1"/>
    <col min="6414" max="6414" width="7.88671875" style="168" customWidth="1"/>
    <col min="6415" max="6415" width="5.6640625" style="168" customWidth="1"/>
    <col min="6416" max="6416" width="7.33203125" style="168" customWidth="1"/>
    <col min="6417" max="6417" width="9.33203125" style="168" customWidth="1"/>
    <col min="6418" max="6418" width="7.33203125" style="168" customWidth="1"/>
    <col min="6419" max="6419" width="6.109375" style="168" customWidth="1"/>
    <col min="6420" max="6420" width="7.44140625" style="168" customWidth="1"/>
    <col min="6421" max="6421" width="5.88671875" style="168" customWidth="1"/>
    <col min="6422" max="6422" width="7.33203125" style="168" customWidth="1"/>
    <col min="6423" max="6423" width="6.109375" style="168" customWidth="1"/>
    <col min="6424" max="6424" width="8.33203125" style="168" customWidth="1"/>
    <col min="6425" max="6653" width="9.109375" style="168"/>
    <col min="6654" max="6654" width="3.88671875" style="168" customWidth="1"/>
    <col min="6655" max="6655" width="15.5546875" style="168" customWidth="1"/>
    <col min="6656" max="6656" width="21.109375" style="168" customWidth="1"/>
    <col min="6657" max="6657" width="6" style="168" customWidth="1"/>
    <col min="6658" max="6658" width="6.44140625" style="168" customWidth="1"/>
    <col min="6659" max="6659" width="6.88671875" style="168" customWidth="1"/>
    <col min="6660" max="6660" width="7.44140625" style="168" customWidth="1"/>
    <col min="6661" max="6661" width="7.6640625" style="168" customWidth="1"/>
    <col min="6662" max="6662" width="8.109375" style="168" customWidth="1"/>
    <col min="6663" max="6663" width="6" style="168" customWidth="1"/>
    <col min="6664" max="6664" width="7.5546875" style="168" customWidth="1"/>
    <col min="6665" max="6665" width="7.88671875" style="168" customWidth="1"/>
    <col min="6666" max="6666" width="7.33203125" style="168" customWidth="1"/>
    <col min="6667" max="6667" width="6" style="168" customWidth="1"/>
    <col min="6668" max="6668" width="8" style="168" customWidth="1"/>
    <col min="6669" max="6669" width="7.44140625" style="168" customWidth="1"/>
    <col min="6670" max="6670" width="7.88671875" style="168" customWidth="1"/>
    <col min="6671" max="6671" width="5.6640625" style="168" customWidth="1"/>
    <col min="6672" max="6672" width="7.33203125" style="168" customWidth="1"/>
    <col min="6673" max="6673" width="9.33203125" style="168" customWidth="1"/>
    <col min="6674" max="6674" width="7.33203125" style="168" customWidth="1"/>
    <col min="6675" max="6675" width="6.109375" style="168" customWidth="1"/>
    <col min="6676" max="6676" width="7.44140625" style="168" customWidth="1"/>
    <col min="6677" max="6677" width="5.88671875" style="168" customWidth="1"/>
    <col min="6678" max="6678" width="7.33203125" style="168" customWidth="1"/>
    <col min="6679" max="6679" width="6.109375" style="168" customWidth="1"/>
    <col min="6680" max="6680" width="8.33203125" style="168" customWidth="1"/>
    <col min="6681" max="6909" width="9.109375" style="168"/>
    <col min="6910" max="6910" width="3.88671875" style="168" customWidth="1"/>
    <col min="6911" max="6911" width="15.5546875" style="168" customWidth="1"/>
    <col min="6912" max="6912" width="21.109375" style="168" customWidth="1"/>
    <col min="6913" max="6913" width="6" style="168" customWidth="1"/>
    <col min="6914" max="6914" width="6.44140625" style="168" customWidth="1"/>
    <col min="6915" max="6915" width="6.88671875" style="168" customWidth="1"/>
    <col min="6916" max="6916" width="7.44140625" style="168" customWidth="1"/>
    <col min="6917" max="6917" width="7.6640625" style="168" customWidth="1"/>
    <col min="6918" max="6918" width="8.109375" style="168" customWidth="1"/>
    <col min="6919" max="6919" width="6" style="168" customWidth="1"/>
    <col min="6920" max="6920" width="7.5546875" style="168" customWidth="1"/>
    <col min="6921" max="6921" width="7.88671875" style="168" customWidth="1"/>
    <col min="6922" max="6922" width="7.33203125" style="168" customWidth="1"/>
    <col min="6923" max="6923" width="6" style="168" customWidth="1"/>
    <col min="6924" max="6924" width="8" style="168" customWidth="1"/>
    <col min="6925" max="6925" width="7.44140625" style="168" customWidth="1"/>
    <col min="6926" max="6926" width="7.88671875" style="168" customWidth="1"/>
    <col min="6927" max="6927" width="5.6640625" style="168" customWidth="1"/>
    <col min="6928" max="6928" width="7.33203125" style="168" customWidth="1"/>
    <col min="6929" max="6929" width="9.33203125" style="168" customWidth="1"/>
    <col min="6930" max="6930" width="7.33203125" style="168" customWidth="1"/>
    <col min="6931" max="6931" width="6.109375" style="168" customWidth="1"/>
    <col min="6932" max="6932" width="7.44140625" style="168" customWidth="1"/>
    <col min="6933" max="6933" width="5.88671875" style="168" customWidth="1"/>
    <col min="6934" max="6934" width="7.33203125" style="168" customWidth="1"/>
    <col min="6935" max="6935" width="6.109375" style="168" customWidth="1"/>
    <col min="6936" max="6936" width="8.33203125" style="168" customWidth="1"/>
    <col min="6937" max="7165" width="9.109375" style="168"/>
    <col min="7166" max="7166" width="3.88671875" style="168" customWidth="1"/>
    <col min="7167" max="7167" width="15.5546875" style="168" customWidth="1"/>
    <col min="7168" max="7168" width="21.109375" style="168" customWidth="1"/>
    <col min="7169" max="7169" width="6" style="168" customWidth="1"/>
    <col min="7170" max="7170" width="6.44140625" style="168" customWidth="1"/>
    <col min="7171" max="7171" width="6.88671875" style="168" customWidth="1"/>
    <col min="7172" max="7172" width="7.44140625" style="168" customWidth="1"/>
    <col min="7173" max="7173" width="7.6640625" style="168" customWidth="1"/>
    <col min="7174" max="7174" width="8.109375" style="168" customWidth="1"/>
    <col min="7175" max="7175" width="6" style="168" customWidth="1"/>
    <col min="7176" max="7176" width="7.5546875" style="168" customWidth="1"/>
    <col min="7177" max="7177" width="7.88671875" style="168" customWidth="1"/>
    <col min="7178" max="7178" width="7.33203125" style="168" customWidth="1"/>
    <col min="7179" max="7179" width="6" style="168" customWidth="1"/>
    <col min="7180" max="7180" width="8" style="168" customWidth="1"/>
    <col min="7181" max="7181" width="7.44140625" style="168" customWidth="1"/>
    <col min="7182" max="7182" width="7.88671875" style="168" customWidth="1"/>
    <col min="7183" max="7183" width="5.6640625" style="168" customWidth="1"/>
    <col min="7184" max="7184" width="7.33203125" style="168" customWidth="1"/>
    <col min="7185" max="7185" width="9.33203125" style="168" customWidth="1"/>
    <col min="7186" max="7186" width="7.33203125" style="168" customWidth="1"/>
    <col min="7187" max="7187" width="6.109375" style="168" customWidth="1"/>
    <col min="7188" max="7188" width="7.44140625" style="168" customWidth="1"/>
    <col min="7189" max="7189" width="5.88671875" style="168" customWidth="1"/>
    <col min="7190" max="7190" width="7.33203125" style="168" customWidth="1"/>
    <col min="7191" max="7191" width="6.109375" style="168" customWidth="1"/>
    <col min="7192" max="7192" width="8.33203125" style="168" customWidth="1"/>
    <col min="7193" max="7421" width="9.109375" style="168"/>
    <col min="7422" max="7422" width="3.88671875" style="168" customWidth="1"/>
    <col min="7423" max="7423" width="15.5546875" style="168" customWidth="1"/>
    <col min="7424" max="7424" width="21.109375" style="168" customWidth="1"/>
    <col min="7425" max="7425" width="6" style="168" customWidth="1"/>
    <col min="7426" max="7426" width="6.44140625" style="168" customWidth="1"/>
    <col min="7427" max="7427" width="6.88671875" style="168" customWidth="1"/>
    <col min="7428" max="7428" width="7.44140625" style="168" customWidth="1"/>
    <col min="7429" max="7429" width="7.6640625" style="168" customWidth="1"/>
    <col min="7430" max="7430" width="8.109375" style="168" customWidth="1"/>
    <col min="7431" max="7431" width="6" style="168" customWidth="1"/>
    <col min="7432" max="7432" width="7.5546875" style="168" customWidth="1"/>
    <col min="7433" max="7433" width="7.88671875" style="168" customWidth="1"/>
    <col min="7434" max="7434" width="7.33203125" style="168" customWidth="1"/>
    <col min="7435" max="7435" width="6" style="168" customWidth="1"/>
    <col min="7436" max="7436" width="8" style="168" customWidth="1"/>
    <col min="7437" max="7437" width="7.44140625" style="168" customWidth="1"/>
    <col min="7438" max="7438" width="7.88671875" style="168" customWidth="1"/>
    <col min="7439" max="7439" width="5.6640625" style="168" customWidth="1"/>
    <col min="7440" max="7440" width="7.33203125" style="168" customWidth="1"/>
    <col min="7441" max="7441" width="9.33203125" style="168" customWidth="1"/>
    <col min="7442" max="7442" width="7.33203125" style="168" customWidth="1"/>
    <col min="7443" max="7443" width="6.109375" style="168" customWidth="1"/>
    <col min="7444" max="7444" width="7.44140625" style="168" customWidth="1"/>
    <col min="7445" max="7445" width="5.88671875" style="168" customWidth="1"/>
    <col min="7446" max="7446" width="7.33203125" style="168" customWidth="1"/>
    <col min="7447" max="7447" width="6.109375" style="168" customWidth="1"/>
    <col min="7448" max="7448" width="8.33203125" style="168" customWidth="1"/>
    <col min="7449" max="7677" width="9.109375" style="168"/>
    <col min="7678" max="7678" width="3.88671875" style="168" customWidth="1"/>
    <col min="7679" max="7679" width="15.5546875" style="168" customWidth="1"/>
    <col min="7680" max="7680" width="21.109375" style="168" customWidth="1"/>
    <col min="7681" max="7681" width="6" style="168" customWidth="1"/>
    <col min="7682" max="7682" width="6.44140625" style="168" customWidth="1"/>
    <col min="7683" max="7683" width="6.88671875" style="168" customWidth="1"/>
    <col min="7684" max="7684" width="7.44140625" style="168" customWidth="1"/>
    <col min="7685" max="7685" width="7.6640625" style="168" customWidth="1"/>
    <col min="7686" max="7686" width="8.109375" style="168" customWidth="1"/>
    <col min="7687" max="7687" width="6" style="168" customWidth="1"/>
    <col min="7688" max="7688" width="7.5546875" style="168" customWidth="1"/>
    <col min="7689" max="7689" width="7.88671875" style="168" customWidth="1"/>
    <col min="7690" max="7690" width="7.33203125" style="168" customWidth="1"/>
    <col min="7691" max="7691" width="6" style="168" customWidth="1"/>
    <col min="7692" max="7692" width="8" style="168" customWidth="1"/>
    <col min="7693" max="7693" width="7.44140625" style="168" customWidth="1"/>
    <col min="7694" max="7694" width="7.88671875" style="168" customWidth="1"/>
    <col min="7695" max="7695" width="5.6640625" style="168" customWidth="1"/>
    <col min="7696" max="7696" width="7.33203125" style="168" customWidth="1"/>
    <col min="7697" max="7697" width="9.33203125" style="168" customWidth="1"/>
    <col min="7698" max="7698" width="7.33203125" style="168" customWidth="1"/>
    <col min="7699" max="7699" width="6.109375" style="168" customWidth="1"/>
    <col min="7700" max="7700" width="7.44140625" style="168" customWidth="1"/>
    <col min="7701" max="7701" width="5.88671875" style="168" customWidth="1"/>
    <col min="7702" max="7702" width="7.33203125" style="168" customWidth="1"/>
    <col min="7703" max="7703" width="6.109375" style="168" customWidth="1"/>
    <col min="7704" max="7704" width="8.33203125" style="168" customWidth="1"/>
    <col min="7705" max="7933" width="9.109375" style="168"/>
    <col min="7934" max="7934" width="3.88671875" style="168" customWidth="1"/>
    <col min="7935" max="7935" width="15.5546875" style="168" customWidth="1"/>
    <col min="7936" max="7936" width="21.109375" style="168" customWidth="1"/>
    <col min="7937" max="7937" width="6" style="168" customWidth="1"/>
    <col min="7938" max="7938" width="6.44140625" style="168" customWidth="1"/>
    <col min="7939" max="7939" width="6.88671875" style="168" customWidth="1"/>
    <col min="7940" max="7940" width="7.44140625" style="168" customWidth="1"/>
    <col min="7941" max="7941" width="7.6640625" style="168" customWidth="1"/>
    <col min="7942" max="7942" width="8.109375" style="168" customWidth="1"/>
    <col min="7943" max="7943" width="6" style="168" customWidth="1"/>
    <col min="7944" max="7944" width="7.5546875" style="168" customWidth="1"/>
    <col min="7945" max="7945" width="7.88671875" style="168" customWidth="1"/>
    <col min="7946" max="7946" width="7.33203125" style="168" customWidth="1"/>
    <col min="7947" max="7947" width="6" style="168" customWidth="1"/>
    <col min="7948" max="7948" width="8" style="168" customWidth="1"/>
    <col min="7949" max="7949" width="7.44140625" style="168" customWidth="1"/>
    <col min="7950" max="7950" width="7.88671875" style="168" customWidth="1"/>
    <col min="7951" max="7951" width="5.6640625" style="168" customWidth="1"/>
    <col min="7952" max="7952" width="7.33203125" style="168" customWidth="1"/>
    <col min="7953" max="7953" width="9.33203125" style="168" customWidth="1"/>
    <col min="7954" max="7954" width="7.33203125" style="168" customWidth="1"/>
    <col min="7955" max="7955" width="6.109375" style="168" customWidth="1"/>
    <col min="7956" max="7956" width="7.44140625" style="168" customWidth="1"/>
    <col min="7957" max="7957" width="5.88671875" style="168" customWidth="1"/>
    <col min="7958" max="7958" width="7.33203125" style="168" customWidth="1"/>
    <col min="7959" max="7959" width="6.109375" style="168" customWidth="1"/>
    <col min="7960" max="7960" width="8.33203125" style="168" customWidth="1"/>
    <col min="7961" max="8189" width="9.109375" style="168"/>
    <col min="8190" max="8190" width="3.88671875" style="168" customWidth="1"/>
    <col min="8191" max="8191" width="15.5546875" style="168" customWidth="1"/>
    <col min="8192" max="8192" width="21.109375" style="168" customWidth="1"/>
    <col min="8193" max="8193" width="6" style="168" customWidth="1"/>
    <col min="8194" max="8194" width="6.44140625" style="168" customWidth="1"/>
    <col min="8195" max="8195" width="6.88671875" style="168" customWidth="1"/>
    <col min="8196" max="8196" width="7.44140625" style="168" customWidth="1"/>
    <col min="8197" max="8197" width="7.6640625" style="168" customWidth="1"/>
    <col min="8198" max="8198" width="8.109375" style="168" customWidth="1"/>
    <col min="8199" max="8199" width="6" style="168" customWidth="1"/>
    <col min="8200" max="8200" width="7.5546875" style="168" customWidth="1"/>
    <col min="8201" max="8201" width="7.88671875" style="168" customWidth="1"/>
    <col min="8202" max="8202" width="7.33203125" style="168" customWidth="1"/>
    <col min="8203" max="8203" width="6" style="168" customWidth="1"/>
    <col min="8204" max="8204" width="8" style="168" customWidth="1"/>
    <col min="8205" max="8205" width="7.44140625" style="168" customWidth="1"/>
    <col min="8206" max="8206" width="7.88671875" style="168" customWidth="1"/>
    <col min="8207" max="8207" width="5.6640625" style="168" customWidth="1"/>
    <col min="8208" max="8208" width="7.33203125" style="168" customWidth="1"/>
    <col min="8209" max="8209" width="9.33203125" style="168" customWidth="1"/>
    <col min="8210" max="8210" width="7.33203125" style="168" customWidth="1"/>
    <col min="8211" max="8211" width="6.109375" style="168" customWidth="1"/>
    <col min="8212" max="8212" width="7.44140625" style="168" customWidth="1"/>
    <col min="8213" max="8213" width="5.88671875" style="168" customWidth="1"/>
    <col min="8214" max="8214" width="7.33203125" style="168" customWidth="1"/>
    <col min="8215" max="8215" width="6.109375" style="168" customWidth="1"/>
    <col min="8216" max="8216" width="8.33203125" style="168" customWidth="1"/>
    <col min="8217" max="8445" width="9.109375" style="168"/>
    <col min="8446" max="8446" width="3.88671875" style="168" customWidth="1"/>
    <col min="8447" max="8447" width="15.5546875" style="168" customWidth="1"/>
    <col min="8448" max="8448" width="21.109375" style="168" customWidth="1"/>
    <col min="8449" max="8449" width="6" style="168" customWidth="1"/>
    <col min="8450" max="8450" width="6.44140625" style="168" customWidth="1"/>
    <col min="8451" max="8451" width="6.88671875" style="168" customWidth="1"/>
    <col min="8452" max="8452" width="7.44140625" style="168" customWidth="1"/>
    <col min="8453" max="8453" width="7.6640625" style="168" customWidth="1"/>
    <col min="8454" max="8454" width="8.109375" style="168" customWidth="1"/>
    <col min="8455" max="8455" width="6" style="168" customWidth="1"/>
    <col min="8456" max="8456" width="7.5546875" style="168" customWidth="1"/>
    <col min="8457" max="8457" width="7.88671875" style="168" customWidth="1"/>
    <col min="8458" max="8458" width="7.33203125" style="168" customWidth="1"/>
    <col min="8459" max="8459" width="6" style="168" customWidth="1"/>
    <col min="8460" max="8460" width="8" style="168" customWidth="1"/>
    <col min="8461" max="8461" width="7.44140625" style="168" customWidth="1"/>
    <col min="8462" max="8462" width="7.88671875" style="168" customWidth="1"/>
    <col min="8463" max="8463" width="5.6640625" style="168" customWidth="1"/>
    <col min="8464" max="8464" width="7.33203125" style="168" customWidth="1"/>
    <col min="8465" max="8465" width="9.33203125" style="168" customWidth="1"/>
    <col min="8466" max="8466" width="7.33203125" style="168" customWidth="1"/>
    <col min="8467" max="8467" width="6.109375" style="168" customWidth="1"/>
    <col min="8468" max="8468" width="7.44140625" style="168" customWidth="1"/>
    <col min="8469" max="8469" width="5.88671875" style="168" customWidth="1"/>
    <col min="8470" max="8470" width="7.33203125" style="168" customWidth="1"/>
    <col min="8471" max="8471" width="6.109375" style="168" customWidth="1"/>
    <col min="8472" max="8472" width="8.33203125" style="168" customWidth="1"/>
    <col min="8473" max="8701" width="9.109375" style="168"/>
    <col min="8702" max="8702" width="3.88671875" style="168" customWidth="1"/>
    <col min="8703" max="8703" width="15.5546875" style="168" customWidth="1"/>
    <col min="8704" max="8704" width="21.109375" style="168" customWidth="1"/>
    <col min="8705" max="8705" width="6" style="168" customWidth="1"/>
    <col min="8706" max="8706" width="6.44140625" style="168" customWidth="1"/>
    <col min="8707" max="8707" width="6.88671875" style="168" customWidth="1"/>
    <col min="8708" max="8708" width="7.44140625" style="168" customWidth="1"/>
    <col min="8709" max="8709" width="7.6640625" style="168" customWidth="1"/>
    <col min="8710" max="8710" width="8.109375" style="168" customWidth="1"/>
    <col min="8711" max="8711" width="6" style="168" customWidth="1"/>
    <col min="8712" max="8712" width="7.5546875" style="168" customWidth="1"/>
    <col min="8713" max="8713" width="7.88671875" style="168" customWidth="1"/>
    <col min="8714" max="8714" width="7.33203125" style="168" customWidth="1"/>
    <col min="8715" max="8715" width="6" style="168" customWidth="1"/>
    <col min="8716" max="8716" width="8" style="168" customWidth="1"/>
    <col min="8717" max="8717" width="7.44140625" style="168" customWidth="1"/>
    <col min="8718" max="8718" width="7.88671875" style="168" customWidth="1"/>
    <col min="8719" max="8719" width="5.6640625" style="168" customWidth="1"/>
    <col min="8720" max="8720" width="7.33203125" style="168" customWidth="1"/>
    <col min="8721" max="8721" width="9.33203125" style="168" customWidth="1"/>
    <col min="8722" max="8722" width="7.33203125" style="168" customWidth="1"/>
    <col min="8723" max="8723" width="6.109375" style="168" customWidth="1"/>
    <col min="8724" max="8724" width="7.44140625" style="168" customWidth="1"/>
    <col min="8725" max="8725" width="5.88671875" style="168" customWidth="1"/>
    <col min="8726" max="8726" width="7.33203125" style="168" customWidth="1"/>
    <col min="8727" max="8727" width="6.109375" style="168" customWidth="1"/>
    <col min="8728" max="8728" width="8.33203125" style="168" customWidth="1"/>
    <col min="8729" max="8957" width="9.109375" style="168"/>
    <col min="8958" max="8958" width="3.88671875" style="168" customWidth="1"/>
    <col min="8959" max="8959" width="15.5546875" style="168" customWidth="1"/>
    <col min="8960" max="8960" width="21.109375" style="168" customWidth="1"/>
    <col min="8961" max="8961" width="6" style="168" customWidth="1"/>
    <col min="8962" max="8962" width="6.44140625" style="168" customWidth="1"/>
    <col min="8963" max="8963" width="6.88671875" style="168" customWidth="1"/>
    <col min="8964" max="8964" width="7.44140625" style="168" customWidth="1"/>
    <col min="8965" max="8965" width="7.6640625" style="168" customWidth="1"/>
    <col min="8966" max="8966" width="8.109375" style="168" customWidth="1"/>
    <col min="8967" max="8967" width="6" style="168" customWidth="1"/>
    <col min="8968" max="8968" width="7.5546875" style="168" customWidth="1"/>
    <col min="8969" max="8969" width="7.88671875" style="168" customWidth="1"/>
    <col min="8970" max="8970" width="7.33203125" style="168" customWidth="1"/>
    <col min="8971" max="8971" width="6" style="168" customWidth="1"/>
    <col min="8972" max="8972" width="8" style="168" customWidth="1"/>
    <col min="8973" max="8973" width="7.44140625" style="168" customWidth="1"/>
    <col min="8974" max="8974" width="7.88671875" style="168" customWidth="1"/>
    <col min="8975" max="8975" width="5.6640625" style="168" customWidth="1"/>
    <col min="8976" max="8976" width="7.33203125" style="168" customWidth="1"/>
    <col min="8977" max="8977" width="9.33203125" style="168" customWidth="1"/>
    <col min="8978" max="8978" width="7.33203125" style="168" customWidth="1"/>
    <col min="8979" max="8979" width="6.109375" style="168" customWidth="1"/>
    <col min="8980" max="8980" width="7.44140625" style="168" customWidth="1"/>
    <col min="8981" max="8981" width="5.88671875" style="168" customWidth="1"/>
    <col min="8982" max="8982" width="7.33203125" style="168" customWidth="1"/>
    <col min="8983" max="8983" width="6.109375" style="168" customWidth="1"/>
    <col min="8984" max="8984" width="8.33203125" style="168" customWidth="1"/>
    <col min="8985" max="9213" width="9.109375" style="168"/>
    <col min="9214" max="9214" width="3.88671875" style="168" customWidth="1"/>
    <col min="9215" max="9215" width="15.5546875" style="168" customWidth="1"/>
    <col min="9216" max="9216" width="21.109375" style="168" customWidth="1"/>
    <col min="9217" max="9217" width="6" style="168" customWidth="1"/>
    <col min="9218" max="9218" width="6.44140625" style="168" customWidth="1"/>
    <col min="9219" max="9219" width="6.88671875" style="168" customWidth="1"/>
    <col min="9220" max="9220" width="7.44140625" style="168" customWidth="1"/>
    <col min="9221" max="9221" width="7.6640625" style="168" customWidth="1"/>
    <col min="9222" max="9222" width="8.109375" style="168" customWidth="1"/>
    <col min="9223" max="9223" width="6" style="168" customWidth="1"/>
    <col min="9224" max="9224" width="7.5546875" style="168" customWidth="1"/>
    <col min="9225" max="9225" width="7.88671875" style="168" customWidth="1"/>
    <col min="9226" max="9226" width="7.33203125" style="168" customWidth="1"/>
    <col min="9227" max="9227" width="6" style="168" customWidth="1"/>
    <col min="9228" max="9228" width="8" style="168" customWidth="1"/>
    <col min="9229" max="9229" width="7.44140625" style="168" customWidth="1"/>
    <col min="9230" max="9230" width="7.88671875" style="168" customWidth="1"/>
    <col min="9231" max="9231" width="5.6640625" style="168" customWidth="1"/>
    <col min="9232" max="9232" width="7.33203125" style="168" customWidth="1"/>
    <col min="9233" max="9233" width="9.33203125" style="168" customWidth="1"/>
    <col min="9234" max="9234" width="7.33203125" style="168" customWidth="1"/>
    <col min="9235" max="9235" width="6.109375" style="168" customWidth="1"/>
    <col min="9236" max="9236" width="7.44140625" style="168" customWidth="1"/>
    <col min="9237" max="9237" width="5.88671875" style="168" customWidth="1"/>
    <col min="9238" max="9238" width="7.33203125" style="168" customWidth="1"/>
    <col min="9239" max="9239" width="6.109375" style="168" customWidth="1"/>
    <col min="9240" max="9240" width="8.33203125" style="168" customWidth="1"/>
    <col min="9241" max="9469" width="9.109375" style="168"/>
    <col min="9470" max="9470" width="3.88671875" style="168" customWidth="1"/>
    <col min="9471" max="9471" width="15.5546875" style="168" customWidth="1"/>
    <col min="9472" max="9472" width="21.109375" style="168" customWidth="1"/>
    <col min="9473" max="9473" width="6" style="168" customWidth="1"/>
    <col min="9474" max="9474" width="6.44140625" style="168" customWidth="1"/>
    <col min="9475" max="9475" width="6.88671875" style="168" customWidth="1"/>
    <col min="9476" max="9476" width="7.44140625" style="168" customWidth="1"/>
    <col min="9477" max="9477" width="7.6640625" style="168" customWidth="1"/>
    <col min="9478" max="9478" width="8.109375" style="168" customWidth="1"/>
    <col min="9479" max="9479" width="6" style="168" customWidth="1"/>
    <col min="9480" max="9480" width="7.5546875" style="168" customWidth="1"/>
    <col min="9481" max="9481" width="7.88671875" style="168" customWidth="1"/>
    <col min="9482" max="9482" width="7.33203125" style="168" customWidth="1"/>
    <col min="9483" max="9483" width="6" style="168" customWidth="1"/>
    <col min="9484" max="9484" width="8" style="168" customWidth="1"/>
    <col min="9485" max="9485" width="7.44140625" style="168" customWidth="1"/>
    <col min="9486" max="9486" width="7.88671875" style="168" customWidth="1"/>
    <col min="9487" max="9487" width="5.6640625" style="168" customWidth="1"/>
    <col min="9488" max="9488" width="7.33203125" style="168" customWidth="1"/>
    <col min="9489" max="9489" width="9.33203125" style="168" customWidth="1"/>
    <col min="9490" max="9490" width="7.33203125" style="168" customWidth="1"/>
    <col min="9491" max="9491" width="6.109375" style="168" customWidth="1"/>
    <col min="9492" max="9492" width="7.44140625" style="168" customWidth="1"/>
    <col min="9493" max="9493" width="5.88671875" style="168" customWidth="1"/>
    <col min="9494" max="9494" width="7.33203125" style="168" customWidth="1"/>
    <col min="9495" max="9495" width="6.109375" style="168" customWidth="1"/>
    <col min="9496" max="9496" width="8.33203125" style="168" customWidth="1"/>
    <col min="9497" max="9725" width="9.109375" style="168"/>
    <col min="9726" max="9726" width="3.88671875" style="168" customWidth="1"/>
    <col min="9727" max="9727" width="15.5546875" style="168" customWidth="1"/>
    <col min="9728" max="9728" width="21.109375" style="168" customWidth="1"/>
    <col min="9729" max="9729" width="6" style="168" customWidth="1"/>
    <col min="9730" max="9730" width="6.44140625" style="168" customWidth="1"/>
    <col min="9731" max="9731" width="6.88671875" style="168" customWidth="1"/>
    <col min="9732" max="9732" width="7.44140625" style="168" customWidth="1"/>
    <col min="9733" max="9733" width="7.6640625" style="168" customWidth="1"/>
    <col min="9734" max="9734" width="8.109375" style="168" customWidth="1"/>
    <col min="9735" max="9735" width="6" style="168" customWidth="1"/>
    <col min="9736" max="9736" width="7.5546875" style="168" customWidth="1"/>
    <col min="9737" max="9737" width="7.88671875" style="168" customWidth="1"/>
    <col min="9738" max="9738" width="7.33203125" style="168" customWidth="1"/>
    <col min="9739" max="9739" width="6" style="168" customWidth="1"/>
    <col min="9740" max="9740" width="8" style="168" customWidth="1"/>
    <col min="9741" max="9741" width="7.44140625" style="168" customWidth="1"/>
    <col min="9742" max="9742" width="7.88671875" style="168" customWidth="1"/>
    <col min="9743" max="9743" width="5.6640625" style="168" customWidth="1"/>
    <col min="9744" max="9744" width="7.33203125" style="168" customWidth="1"/>
    <col min="9745" max="9745" width="9.33203125" style="168" customWidth="1"/>
    <col min="9746" max="9746" width="7.33203125" style="168" customWidth="1"/>
    <col min="9747" max="9747" width="6.109375" style="168" customWidth="1"/>
    <col min="9748" max="9748" width="7.44140625" style="168" customWidth="1"/>
    <col min="9749" max="9749" width="5.88671875" style="168" customWidth="1"/>
    <col min="9750" max="9750" width="7.33203125" style="168" customWidth="1"/>
    <col min="9751" max="9751" width="6.109375" style="168" customWidth="1"/>
    <col min="9752" max="9752" width="8.33203125" style="168" customWidth="1"/>
    <col min="9753" max="9981" width="9.109375" style="168"/>
    <col min="9982" max="9982" width="3.88671875" style="168" customWidth="1"/>
    <col min="9983" max="9983" width="15.5546875" style="168" customWidth="1"/>
    <col min="9984" max="9984" width="21.109375" style="168" customWidth="1"/>
    <col min="9985" max="9985" width="6" style="168" customWidth="1"/>
    <col min="9986" max="9986" width="6.44140625" style="168" customWidth="1"/>
    <col min="9987" max="9987" width="6.88671875" style="168" customWidth="1"/>
    <col min="9988" max="9988" width="7.44140625" style="168" customWidth="1"/>
    <col min="9989" max="9989" width="7.6640625" style="168" customWidth="1"/>
    <col min="9990" max="9990" width="8.109375" style="168" customWidth="1"/>
    <col min="9991" max="9991" width="6" style="168" customWidth="1"/>
    <col min="9992" max="9992" width="7.5546875" style="168" customWidth="1"/>
    <col min="9993" max="9993" width="7.88671875" style="168" customWidth="1"/>
    <col min="9994" max="9994" width="7.33203125" style="168" customWidth="1"/>
    <col min="9995" max="9995" width="6" style="168" customWidth="1"/>
    <col min="9996" max="9996" width="8" style="168" customWidth="1"/>
    <col min="9997" max="9997" width="7.44140625" style="168" customWidth="1"/>
    <col min="9998" max="9998" width="7.88671875" style="168" customWidth="1"/>
    <col min="9999" max="9999" width="5.6640625" style="168" customWidth="1"/>
    <col min="10000" max="10000" width="7.33203125" style="168" customWidth="1"/>
    <col min="10001" max="10001" width="9.33203125" style="168" customWidth="1"/>
    <col min="10002" max="10002" width="7.33203125" style="168" customWidth="1"/>
    <col min="10003" max="10003" width="6.109375" style="168" customWidth="1"/>
    <col min="10004" max="10004" width="7.44140625" style="168" customWidth="1"/>
    <col min="10005" max="10005" width="5.88671875" style="168" customWidth="1"/>
    <col min="10006" max="10006" width="7.33203125" style="168" customWidth="1"/>
    <col min="10007" max="10007" width="6.109375" style="168" customWidth="1"/>
    <col min="10008" max="10008" width="8.33203125" style="168" customWidth="1"/>
    <col min="10009" max="10237" width="9.109375" style="168"/>
    <col min="10238" max="10238" width="3.88671875" style="168" customWidth="1"/>
    <col min="10239" max="10239" width="15.5546875" style="168" customWidth="1"/>
    <col min="10240" max="10240" width="21.109375" style="168" customWidth="1"/>
    <col min="10241" max="10241" width="6" style="168" customWidth="1"/>
    <col min="10242" max="10242" width="6.44140625" style="168" customWidth="1"/>
    <col min="10243" max="10243" width="6.88671875" style="168" customWidth="1"/>
    <col min="10244" max="10244" width="7.44140625" style="168" customWidth="1"/>
    <col min="10245" max="10245" width="7.6640625" style="168" customWidth="1"/>
    <col min="10246" max="10246" width="8.109375" style="168" customWidth="1"/>
    <col min="10247" max="10247" width="6" style="168" customWidth="1"/>
    <col min="10248" max="10248" width="7.5546875" style="168" customWidth="1"/>
    <col min="10249" max="10249" width="7.88671875" style="168" customWidth="1"/>
    <col min="10250" max="10250" width="7.33203125" style="168" customWidth="1"/>
    <col min="10251" max="10251" width="6" style="168" customWidth="1"/>
    <col min="10252" max="10252" width="8" style="168" customWidth="1"/>
    <col min="10253" max="10253" width="7.44140625" style="168" customWidth="1"/>
    <col min="10254" max="10254" width="7.88671875" style="168" customWidth="1"/>
    <col min="10255" max="10255" width="5.6640625" style="168" customWidth="1"/>
    <col min="10256" max="10256" width="7.33203125" style="168" customWidth="1"/>
    <col min="10257" max="10257" width="9.33203125" style="168" customWidth="1"/>
    <col min="10258" max="10258" width="7.33203125" style="168" customWidth="1"/>
    <col min="10259" max="10259" width="6.109375" style="168" customWidth="1"/>
    <col min="10260" max="10260" width="7.44140625" style="168" customWidth="1"/>
    <col min="10261" max="10261" width="5.88671875" style="168" customWidth="1"/>
    <col min="10262" max="10262" width="7.33203125" style="168" customWidth="1"/>
    <col min="10263" max="10263" width="6.109375" style="168" customWidth="1"/>
    <col min="10264" max="10264" width="8.33203125" style="168" customWidth="1"/>
    <col min="10265" max="10493" width="9.109375" style="168"/>
    <col min="10494" max="10494" width="3.88671875" style="168" customWidth="1"/>
    <col min="10495" max="10495" width="15.5546875" style="168" customWidth="1"/>
    <col min="10496" max="10496" width="21.109375" style="168" customWidth="1"/>
    <col min="10497" max="10497" width="6" style="168" customWidth="1"/>
    <col min="10498" max="10498" width="6.44140625" style="168" customWidth="1"/>
    <col min="10499" max="10499" width="6.88671875" style="168" customWidth="1"/>
    <col min="10500" max="10500" width="7.44140625" style="168" customWidth="1"/>
    <col min="10501" max="10501" width="7.6640625" style="168" customWidth="1"/>
    <col min="10502" max="10502" width="8.109375" style="168" customWidth="1"/>
    <col min="10503" max="10503" width="6" style="168" customWidth="1"/>
    <col min="10504" max="10504" width="7.5546875" style="168" customWidth="1"/>
    <col min="10505" max="10505" width="7.88671875" style="168" customWidth="1"/>
    <col min="10506" max="10506" width="7.33203125" style="168" customWidth="1"/>
    <col min="10507" max="10507" width="6" style="168" customWidth="1"/>
    <col min="10508" max="10508" width="8" style="168" customWidth="1"/>
    <col min="10509" max="10509" width="7.44140625" style="168" customWidth="1"/>
    <col min="10510" max="10510" width="7.88671875" style="168" customWidth="1"/>
    <col min="10511" max="10511" width="5.6640625" style="168" customWidth="1"/>
    <col min="10512" max="10512" width="7.33203125" style="168" customWidth="1"/>
    <col min="10513" max="10513" width="9.33203125" style="168" customWidth="1"/>
    <col min="10514" max="10514" width="7.33203125" style="168" customWidth="1"/>
    <col min="10515" max="10515" width="6.109375" style="168" customWidth="1"/>
    <col min="10516" max="10516" width="7.44140625" style="168" customWidth="1"/>
    <col min="10517" max="10517" width="5.88671875" style="168" customWidth="1"/>
    <col min="10518" max="10518" width="7.33203125" style="168" customWidth="1"/>
    <col min="10519" max="10519" width="6.109375" style="168" customWidth="1"/>
    <col min="10520" max="10520" width="8.33203125" style="168" customWidth="1"/>
    <col min="10521" max="10749" width="9.109375" style="168"/>
    <col min="10750" max="10750" width="3.88671875" style="168" customWidth="1"/>
    <col min="10751" max="10751" width="15.5546875" style="168" customWidth="1"/>
    <col min="10752" max="10752" width="21.109375" style="168" customWidth="1"/>
    <col min="10753" max="10753" width="6" style="168" customWidth="1"/>
    <col min="10754" max="10754" width="6.44140625" style="168" customWidth="1"/>
    <col min="10755" max="10755" width="6.88671875" style="168" customWidth="1"/>
    <col min="10756" max="10756" width="7.44140625" style="168" customWidth="1"/>
    <col min="10757" max="10757" width="7.6640625" style="168" customWidth="1"/>
    <col min="10758" max="10758" width="8.109375" style="168" customWidth="1"/>
    <col min="10759" max="10759" width="6" style="168" customWidth="1"/>
    <col min="10760" max="10760" width="7.5546875" style="168" customWidth="1"/>
    <col min="10761" max="10761" width="7.88671875" style="168" customWidth="1"/>
    <col min="10762" max="10762" width="7.33203125" style="168" customWidth="1"/>
    <col min="10763" max="10763" width="6" style="168" customWidth="1"/>
    <col min="10764" max="10764" width="8" style="168" customWidth="1"/>
    <col min="10765" max="10765" width="7.44140625" style="168" customWidth="1"/>
    <col min="10766" max="10766" width="7.88671875" style="168" customWidth="1"/>
    <col min="10767" max="10767" width="5.6640625" style="168" customWidth="1"/>
    <col min="10768" max="10768" width="7.33203125" style="168" customWidth="1"/>
    <col min="10769" max="10769" width="9.33203125" style="168" customWidth="1"/>
    <col min="10770" max="10770" width="7.33203125" style="168" customWidth="1"/>
    <col min="10771" max="10771" width="6.109375" style="168" customWidth="1"/>
    <col min="10772" max="10772" width="7.44140625" style="168" customWidth="1"/>
    <col min="10773" max="10773" width="5.88671875" style="168" customWidth="1"/>
    <col min="10774" max="10774" width="7.33203125" style="168" customWidth="1"/>
    <col min="10775" max="10775" width="6.109375" style="168" customWidth="1"/>
    <col min="10776" max="10776" width="8.33203125" style="168" customWidth="1"/>
    <col min="10777" max="11005" width="9.109375" style="168"/>
    <col min="11006" max="11006" width="3.88671875" style="168" customWidth="1"/>
    <col min="11007" max="11007" width="15.5546875" style="168" customWidth="1"/>
    <col min="11008" max="11008" width="21.109375" style="168" customWidth="1"/>
    <col min="11009" max="11009" width="6" style="168" customWidth="1"/>
    <col min="11010" max="11010" width="6.44140625" style="168" customWidth="1"/>
    <col min="11011" max="11011" width="6.88671875" style="168" customWidth="1"/>
    <col min="11012" max="11012" width="7.44140625" style="168" customWidth="1"/>
    <col min="11013" max="11013" width="7.6640625" style="168" customWidth="1"/>
    <col min="11014" max="11014" width="8.109375" style="168" customWidth="1"/>
    <col min="11015" max="11015" width="6" style="168" customWidth="1"/>
    <col min="11016" max="11016" width="7.5546875" style="168" customWidth="1"/>
    <col min="11017" max="11017" width="7.88671875" style="168" customWidth="1"/>
    <col min="11018" max="11018" width="7.33203125" style="168" customWidth="1"/>
    <col min="11019" max="11019" width="6" style="168" customWidth="1"/>
    <col min="11020" max="11020" width="8" style="168" customWidth="1"/>
    <col min="11021" max="11021" width="7.44140625" style="168" customWidth="1"/>
    <col min="11022" max="11022" width="7.88671875" style="168" customWidth="1"/>
    <col min="11023" max="11023" width="5.6640625" style="168" customWidth="1"/>
    <col min="11024" max="11024" width="7.33203125" style="168" customWidth="1"/>
    <col min="11025" max="11025" width="9.33203125" style="168" customWidth="1"/>
    <col min="11026" max="11026" width="7.33203125" style="168" customWidth="1"/>
    <col min="11027" max="11027" width="6.109375" style="168" customWidth="1"/>
    <col min="11028" max="11028" width="7.44140625" style="168" customWidth="1"/>
    <col min="11029" max="11029" width="5.88671875" style="168" customWidth="1"/>
    <col min="11030" max="11030" width="7.33203125" style="168" customWidth="1"/>
    <col min="11031" max="11031" width="6.109375" style="168" customWidth="1"/>
    <col min="11032" max="11032" width="8.33203125" style="168" customWidth="1"/>
    <col min="11033" max="11261" width="9.109375" style="168"/>
    <col min="11262" max="11262" width="3.88671875" style="168" customWidth="1"/>
    <col min="11263" max="11263" width="15.5546875" style="168" customWidth="1"/>
    <col min="11264" max="11264" width="21.109375" style="168" customWidth="1"/>
    <col min="11265" max="11265" width="6" style="168" customWidth="1"/>
    <col min="11266" max="11266" width="6.44140625" style="168" customWidth="1"/>
    <col min="11267" max="11267" width="6.88671875" style="168" customWidth="1"/>
    <col min="11268" max="11268" width="7.44140625" style="168" customWidth="1"/>
    <col min="11269" max="11269" width="7.6640625" style="168" customWidth="1"/>
    <col min="11270" max="11270" width="8.109375" style="168" customWidth="1"/>
    <col min="11271" max="11271" width="6" style="168" customWidth="1"/>
    <col min="11272" max="11272" width="7.5546875" style="168" customWidth="1"/>
    <col min="11273" max="11273" width="7.88671875" style="168" customWidth="1"/>
    <col min="11274" max="11274" width="7.33203125" style="168" customWidth="1"/>
    <col min="11275" max="11275" width="6" style="168" customWidth="1"/>
    <col min="11276" max="11276" width="8" style="168" customWidth="1"/>
    <col min="11277" max="11277" width="7.44140625" style="168" customWidth="1"/>
    <col min="11278" max="11278" width="7.88671875" style="168" customWidth="1"/>
    <col min="11279" max="11279" width="5.6640625" style="168" customWidth="1"/>
    <col min="11280" max="11280" width="7.33203125" style="168" customWidth="1"/>
    <col min="11281" max="11281" width="9.33203125" style="168" customWidth="1"/>
    <col min="11282" max="11282" width="7.33203125" style="168" customWidth="1"/>
    <col min="11283" max="11283" width="6.109375" style="168" customWidth="1"/>
    <col min="11284" max="11284" width="7.44140625" style="168" customWidth="1"/>
    <col min="11285" max="11285" width="5.88671875" style="168" customWidth="1"/>
    <col min="11286" max="11286" width="7.33203125" style="168" customWidth="1"/>
    <col min="11287" max="11287" width="6.109375" style="168" customWidth="1"/>
    <col min="11288" max="11288" width="8.33203125" style="168" customWidth="1"/>
    <col min="11289" max="11517" width="9.109375" style="168"/>
    <col min="11518" max="11518" width="3.88671875" style="168" customWidth="1"/>
    <col min="11519" max="11519" width="15.5546875" style="168" customWidth="1"/>
    <col min="11520" max="11520" width="21.109375" style="168" customWidth="1"/>
    <col min="11521" max="11521" width="6" style="168" customWidth="1"/>
    <col min="11522" max="11522" width="6.44140625" style="168" customWidth="1"/>
    <col min="11523" max="11523" width="6.88671875" style="168" customWidth="1"/>
    <col min="11524" max="11524" width="7.44140625" style="168" customWidth="1"/>
    <col min="11525" max="11525" width="7.6640625" style="168" customWidth="1"/>
    <col min="11526" max="11526" width="8.109375" style="168" customWidth="1"/>
    <col min="11527" max="11527" width="6" style="168" customWidth="1"/>
    <col min="11528" max="11528" width="7.5546875" style="168" customWidth="1"/>
    <col min="11529" max="11529" width="7.88671875" style="168" customWidth="1"/>
    <col min="11530" max="11530" width="7.33203125" style="168" customWidth="1"/>
    <col min="11531" max="11531" width="6" style="168" customWidth="1"/>
    <col min="11532" max="11532" width="8" style="168" customWidth="1"/>
    <col min="11533" max="11533" width="7.44140625" style="168" customWidth="1"/>
    <col min="11534" max="11534" width="7.88671875" style="168" customWidth="1"/>
    <col min="11535" max="11535" width="5.6640625" style="168" customWidth="1"/>
    <col min="11536" max="11536" width="7.33203125" style="168" customWidth="1"/>
    <col min="11537" max="11537" width="9.33203125" style="168" customWidth="1"/>
    <col min="11538" max="11538" width="7.33203125" style="168" customWidth="1"/>
    <col min="11539" max="11539" width="6.109375" style="168" customWidth="1"/>
    <col min="11540" max="11540" width="7.44140625" style="168" customWidth="1"/>
    <col min="11541" max="11541" width="5.88671875" style="168" customWidth="1"/>
    <col min="11542" max="11542" width="7.33203125" style="168" customWidth="1"/>
    <col min="11543" max="11543" width="6.109375" style="168" customWidth="1"/>
    <col min="11544" max="11544" width="8.33203125" style="168" customWidth="1"/>
    <col min="11545" max="11773" width="9.109375" style="168"/>
    <col min="11774" max="11774" width="3.88671875" style="168" customWidth="1"/>
    <col min="11775" max="11775" width="15.5546875" style="168" customWidth="1"/>
    <col min="11776" max="11776" width="21.109375" style="168" customWidth="1"/>
    <col min="11777" max="11777" width="6" style="168" customWidth="1"/>
    <col min="11778" max="11778" width="6.44140625" style="168" customWidth="1"/>
    <col min="11779" max="11779" width="6.88671875" style="168" customWidth="1"/>
    <col min="11780" max="11780" width="7.44140625" style="168" customWidth="1"/>
    <col min="11781" max="11781" width="7.6640625" style="168" customWidth="1"/>
    <col min="11782" max="11782" width="8.109375" style="168" customWidth="1"/>
    <col min="11783" max="11783" width="6" style="168" customWidth="1"/>
    <col min="11784" max="11784" width="7.5546875" style="168" customWidth="1"/>
    <col min="11785" max="11785" width="7.88671875" style="168" customWidth="1"/>
    <col min="11786" max="11786" width="7.33203125" style="168" customWidth="1"/>
    <col min="11787" max="11787" width="6" style="168" customWidth="1"/>
    <col min="11788" max="11788" width="8" style="168" customWidth="1"/>
    <col min="11789" max="11789" width="7.44140625" style="168" customWidth="1"/>
    <col min="11790" max="11790" width="7.88671875" style="168" customWidth="1"/>
    <col min="11791" max="11791" width="5.6640625" style="168" customWidth="1"/>
    <col min="11792" max="11792" width="7.33203125" style="168" customWidth="1"/>
    <col min="11793" max="11793" width="9.33203125" style="168" customWidth="1"/>
    <col min="11794" max="11794" width="7.33203125" style="168" customWidth="1"/>
    <col min="11795" max="11795" width="6.109375" style="168" customWidth="1"/>
    <col min="11796" max="11796" width="7.44140625" style="168" customWidth="1"/>
    <col min="11797" max="11797" width="5.88671875" style="168" customWidth="1"/>
    <col min="11798" max="11798" width="7.33203125" style="168" customWidth="1"/>
    <col min="11799" max="11799" width="6.109375" style="168" customWidth="1"/>
    <col min="11800" max="11800" width="8.33203125" style="168" customWidth="1"/>
    <col min="11801" max="12029" width="9.109375" style="168"/>
    <col min="12030" max="12030" width="3.88671875" style="168" customWidth="1"/>
    <col min="12031" max="12031" width="15.5546875" style="168" customWidth="1"/>
    <col min="12032" max="12032" width="21.109375" style="168" customWidth="1"/>
    <col min="12033" max="12033" width="6" style="168" customWidth="1"/>
    <col min="12034" max="12034" width="6.44140625" style="168" customWidth="1"/>
    <col min="12035" max="12035" width="6.88671875" style="168" customWidth="1"/>
    <col min="12036" max="12036" width="7.44140625" style="168" customWidth="1"/>
    <col min="12037" max="12037" width="7.6640625" style="168" customWidth="1"/>
    <col min="12038" max="12038" width="8.109375" style="168" customWidth="1"/>
    <col min="12039" max="12039" width="6" style="168" customWidth="1"/>
    <col min="12040" max="12040" width="7.5546875" style="168" customWidth="1"/>
    <col min="12041" max="12041" width="7.88671875" style="168" customWidth="1"/>
    <col min="12042" max="12042" width="7.33203125" style="168" customWidth="1"/>
    <col min="12043" max="12043" width="6" style="168" customWidth="1"/>
    <col min="12044" max="12044" width="8" style="168" customWidth="1"/>
    <col min="12045" max="12045" width="7.44140625" style="168" customWidth="1"/>
    <col min="12046" max="12046" width="7.88671875" style="168" customWidth="1"/>
    <col min="12047" max="12047" width="5.6640625" style="168" customWidth="1"/>
    <col min="12048" max="12048" width="7.33203125" style="168" customWidth="1"/>
    <col min="12049" max="12049" width="9.33203125" style="168" customWidth="1"/>
    <col min="12050" max="12050" width="7.33203125" style="168" customWidth="1"/>
    <col min="12051" max="12051" width="6.109375" style="168" customWidth="1"/>
    <col min="12052" max="12052" width="7.44140625" style="168" customWidth="1"/>
    <col min="12053" max="12053" width="5.88671875" style="168" customWidth="1"/>
    <col min="12054" max="12054" width="7.33203125" style="168" customWidth="1"/>
    <col min="12055" max="12055" width="6.109375" style="168" customWidth="1"/>
    <col min="12056" max="12056" width="8.33203125" style="168" customWidth="1"/>
    <col min="12057" max="12285" width="9.109375" style="168"/>
    <col min="12286" max="12286" width="3.88671875" style="168" customWidth="1"/>
    <col min="12287" max="12287" width="15.5546875" style="168" customWidth="1"/>
    <col min="12288" max="12288" width="21.109375" style="168" customWidth="1"/>
    <col min="12289" max="12289" width="6" style="168" customWidth="1"/>
    <col min="12290" max="12290" width="6.44140625" style="168" customWidth="1"/>
    <col min="12291" max="12291" width="6.88671875" style="168" customWidth="1"/>
    <col min="12292" max="12292" width="7.44140625" style="168" customWidth="1"/>
    <col min="12293" max="12293" width="7.6640625" style="168" customWidth="1"/>
    <col min="12294" max="12294" width="8.109375" style="168" customWidth="1"/>
    <col min="12295" max="12295" width="6" style="168" customWidth="1"/>
    <col min="12296" max="12296" width="7.5546875" style="168" customWidth="1"/>
    <col min="12297" max="12297" width="7.88671875" style="168" customWidth="1"/>
    <col min="12298" max="12298" width="7.33203125" style="168" customWidth="1"/>
    <col min="12299" max="12299" width="6" style="168" customWidth="1"/>
    <col min="12300" max="12300" width="8" style="168" customWidth="1"/>
    <col min="12301" max="12301" width="7.44140625" style="168" customWidth="1"/>
    <col min="12302" max="12302" width="7.88671875" style="168" customWidth="1"/>
    <col min="12303" max="12303" width="5.6640625" style="168" customWidth="1"/>
    <col min="12304" max="12304" width="7.33203125" style="168" customWidth="1"/>
    <col min="12305" max="12305" width="9.33203125" style="168" customWidth="1"/>
    <col min="12306" max="12306" width="7.33203125" style="168" customWidth="1"/>
    <col min="12307" max="12307" width="6.109375" style="168" customWidth="1"/>
    <col min="12308" max="12308" width="7.44140625" style="168" customWidth="1"/>
    <col min="12309" max="12309" width="5.88671875" style="168" customWidth="1"/>
    <col min="12310" max="12310" width="7.33203125" style="168" customWidth="1"/>
    <col min="12311" max="12311" width="6.109375" style="168" customWidth="1"/>
    <col min="12312" max="12312" width="8.33203125" style="168" customWidth="1"/>
    <col min="12313" max="12541" width="9.109375" style="168"/>
    <col min="12542" max="12542" width="3.88671875" style="168" customWidth="1"/>
    <col min="12543" max="12543" width="15.5546875" style="168" customWidth="1"/>
    <col min="12544" max="12544" width="21.109375" style="168" customWidth="1"/>
    <col min="12545" max="12545" width="6" style="168" customWidth="1"/>
    <col min="12546" max="12546" width="6.44140625" style="168" customWidth="1"/>
    <col min="12547" max="12547" width="6.88671875" style="168" customWidth="1"/>
    <col min="12548" max="12548" width="7.44140625" style="168" customWidth="1"/>
    <col min="12549" max="12549" width="7.6640625" style="168" customWidth="1"/>
    <col min="12550" max="12550" width="8.109375" style="168" customWidth="1"/>
    <col min="12551" max="12551" width="6" style="168" customWidth="1"/>
    <col min="12552" max="12552" width="7.5546875" style="168" customWidth="1"/>
    <col min="12553" max="12553" width="7.88671875" style="168" customWidth="1"/>
    <col min="12554" max="12554" width="7.33203125" style="168" customWidth="1"/>
    <col min="12555" max="12555" width="6" style="168" customWidth="1"/>
    <col min="12556" max="12556" width="8" style="168" customWidth="1"/>
    <col min="12557" max="12557" width="7.44140625" style="168" customWidth="1"/>
    <col min="12558" max="12558" width="7.88671875" style="168" customWidth="1"/>
    <col min="12559" max="12559" width="5.6640625" style="168" customWidth="1"/>
    <col min="12560" max="12560" width="7.33203125" style="168" customWidth="1"/>
    <col min="12561" max="12561" width="9.33203125" style="168" customWidth="1"/>
    <col min="12562" max="12562" width="7.33203125" style="168" customWidth="1"/>
    <col min="12563" max="12563" width="6.109375" style="168" customWidth="1"/>
    <col min="12564" max="12564" width="7.44140625" style="168" customWidth="1"/>
    <col min="12565" max="12565" width="5.88671875" style="168" customWidth="1"/>
    <col min="12566" max="12566" width="7.33203125" style="168" customWidth="1"/>
    <col min="12567" max="12567" width="6.109375" style="168" customWidth="1"/>
    <col min="12568" max="12568" width="8.33203125" style="168" customWidth="1"/>
    <col min="12569" max="12797" width="9.109375" style="168"/>
    <col min="12798" max="12798" width="3.88671875" style="168" customWidth="1"/>
    <col min="12799" max="12799" width="15.5546875" style="168" customWidth="1"/>
    <col min="12800" max="12800" width="21.109375" style="168" customWidth="1"/>
    <col min="12801" max="12801" width="6" style="168" customWidth="1"/>
    <col min="12802" max="12802" width="6.44140625" style="168" customWidth="1"/>
    <col min="12803" max="12803" width="6.88671875" style="168" customWidth="1"/>
    <col min="12804" max="12804" width="7.44140625" style="168" customWidth="1"/>
    <col min="12805" max="12805" width="7.6640625" style="168" customWidth="1"/>
    <col min="12806" max="12806" width="8.109375" style="168" customWidth="1"/>
    <col min="12807" max="12807" width="6" style="168" customWidth="1"/>
    <col min="12808" max="12808" width="7.5546875" style="168" customWidth="1"/>
    <col min="12809" max="12809" width="7.88671875" style="168" customWidth="1"/>
    <col min="12810" max="12810" width="7.33203125" style="168" customWidth="1"/>
    <col min="12811" max="12811" width="6" style="168" customWidth="1"/>
    <col min="12812" max="12812" width="8" style="168" customWidth="1"/>
    <col min="12813" max="12813" width="7.44140625" style="168" customWidth="1"/>
    <col min="12814" max="12814" width="7.88671875" style="168" customWidth="1"/>
    <col min="12815" max="12815" width="5.6640625" style="168" customWidth="1"/>
    <col min="12816" max="12816" width="7.33203125" style="168" customWidth="1"/>
    <col min="12817" max="12817" width="9.33203125" style="168" customWidth="1"/>
    <col min="12818" max="12818" width="7.33203125" style="168" customWidth="1"/>
    <col min="12819" max="12819" width="6.109375" style="168" customWidth="1"/>
    <col min="12820" max="12820" width="7.44140625" style="168" customWidth="1"/>
    <col min="12821" max="12821" width="5.88671875" style="168" customWidth="1"/>
    <col min="12822" max="12822" width="7.33203125" style="168" customWidth="1"/>
    <col min="12823" max="12823" width="6.109375" style="168" customWidth="1"/>
    <col min="12824" max="12824" width="8.33203125" style="168" customWidth="1"/>
    <col min="12825" max="13053" width="9.109375" style="168"/>
    <col min="13054" max="13054" width="3.88671875" style="168" customWidth="1"/>
    <col min="13055" max="13055" width="15.5546875" style="168" customWidth="1"/>
    <col min="13056" max="13056" width="21.109375" style="168" customWidth="1"/>
    <col min="13057" max="13057" width="6" style="168" customWidth="1"/>
    <col min="13058" max="13058" width="6.44140625" style="168" customWidth="1"/>
    <col min="13059" max="13059" width="6.88671875" style="168" customWidth="1"/>
    <col min="13060" max="13060" width="7.44140625" style="168" customWidth="1"/>
    <col min="13061" max="13061" width="7.6640625" style="168" customWidth="1"/>
    <col min="13062" max="13062" width="8.109375" style="168" customWidth="1"/>
    <col min="13063" max="13063" width="6" style="168" customWidth="1"/>
    <col min="13064" max="13064" width="7.5546875" style="168" customWidth="1"/>
    <col min="13065" max="13065" width="7.88671875" style="168" customWidth="1"/>
    <col min="13066" max="13066" width="7.33203125" style="168" customWidth="1"/>
    <col min="13067" max="13067" width="6" style="168" customWidth="1"/>
    <col min="13068" max="13068" width="8" style="168" customWidth="1"/>
    <col min="13069" max="13069" width="7.44140625" style="168" customWidth="1"/>
    <col min="13070" max="13070" width="7.88671875" style="168" customWidth="1"/>
    <col min="13071" max="13071" width="5.6640625" style="168" customWidth="1"/>
    <col min="13072" max="13072" width="7.33203125" style="168" customWidth="1"/>
    <col min="13073" max="13073" width="9.33203125" style="168" customWidth="1"/>
    <col min="13074" max="13074" width="7.33203125" style="168" customWidth="1"/>
    <col min="13075" max="13075" width="6.109375" style="168" customWidth="1"/>
    <col min="13076" max="13076" width="7.44140625" style="168" customWidth="1"/>
    <col min="13077" max="13077" width="5.88671875" style="168" customWidth="1"/>
    <col min="13078" max="13078" width="7.33203125" style="168" customWidth="1"/>
    <col min="13079" max="13079" width="6.109375" style="168" customWidth="1"/>
    <col min="13080" max="13080" width="8.33203125" style="168" customWidth="1"/>
    <col min="13081" max="13309" width="9.109375" style="168"/>
    <col min="13310" max="13310" width="3.88671875" style="168" customWidth="1"/>
    <col min="13311" max="13311" width="15.5546875" style="168" customWidth="1"/>
    <col min="13312" max="13312" width="21.109375" style="168" customWidth="1"/>
    <col min="13313" max="13313" width="6" style="168" customWidth="1"/>
    <col min="13314" max="13314" width="6.44140625" style="168" customWidth="1"/>
    <col min="13315" max="13315" width="6.88671875" style="168" customWidth="1"/>
    <col min="13316" max="13316" width="7.44140625" style="168" customWidth="1"/>
    <col min="13317" max="13317" width="7.6640625" style="168" customWidth="1"/>
    <col min="13318" max="13318" width="8.109375" style="168" customWidth="1"/>
    <col min="13319" max="13319" width="6" style="168" customWidth="1"/>
    <col min="13320" max="13320" width="7.5546875" style="168" customWidth="1"/>
    <col min="13321" max="13321" width="7.88671875" style="168" customWidth="1"/>
    <col min="13322" max="13322" width="7.33203125" style="168" customWidth="1"/>
    <col min="13323" max="13323" width="6" style="168" customWidth="1"/>
    <col min="13324" max="13324" width="8" style="168" customWidth="1"/>
    <col min="13325" max="13325" width="7.44140625" style="168" customWidth="1"/>
    <col min="13326" max="13326" width="7.88671875" style="168" customWidth="1"/>
    <col min="13327" max="13327" width="5.6640625" style="168" customWidth="1"/>
    <col min="13328" max="13328" width="7.33203125" style="168" customWidth="1"/>
    <col min="13329" max="13329" width="9.33203125" style="168" customWidth="1"/>
    <col min="13330" max="13330" width="7.33203125" style="168" customWidth="1"/>
    <col min="13331" max="13331" width="6.109375" style="168" customWidth="1"/>
    <col min="13332" max="13332" width="7.44140625" style="168" customWidth="1"/>
    <col min="13333" max="13333" width="5.88671875" style="168" customWidth="1"/>
    <col min="13334" max="13334" width="7.33203125" style="168" customWidth="1"/>
    <col min="13335" max="13335" width="6.109375" style="168" customWidth="1"/>
    <col min="13336" max="13336" width="8.33203125" style="168" customWidth="1"/>
    <col min="13337" max="13565" width="9.109375" style="168"/>
    <col min="13566" max="13566" width="3.88671875" style="168" customWidth="1"/>
    <col min="13567" max="13567" width="15.5546875" style="168" customWidth="1"/>
    <col min="13568" max="13568" width="21.109375" style="168" customWidth="1"/>
    <col min="13569" max="13569" width="6" style="168" customWidth="1"/>
    <col min="13570" max="13570" width="6.44140625" style="168" customWidth="1"/>
    <col min="13571" max="13571" width="6.88671875" style="168" customWidth="1"/>
    <col min="13572" max="13572" width="7.44140625" style="168" customWidth="1"/>
    <col min="13573" max="13573" width="7.6640625" style="168" customWidth="1"/>
    <col min="13574" max="13574" width="8.109375" style="168" customWidth="1"/>
    <col min="13575" max="13575" width="6" style="168" customWidth="1"/>
    <col min="13576" max="13576" width="7.5546875" style="168" customWidth="1"/>
    <col min="13577" max="13577" width="7.88671875" style="168" customWidth="1"/>
    <col min="13578" max="13578" width="7.33203125" style="168" customWidth="1"/>
    <col min="13579" max="13579" width="6" style="168" customWidth="1"/>
    <col min="13580" max="13580" width="8" style="168" customWidth="1"/>
    <col min="13581" max="13581" width="7.44140625" style="168" customWidth="1"/>
    <col min="13582" max="13582" width="7.88671875" style="168" customWidth="1"/>
    <col min="13583" max="13583" width="5.6640625" style="168" customWidth="1"/>
    <col min="13584" max="13584" width="7.33203125" style="168" customWidth="1"/>
    <col min="13585" max="13585" width="9.33203125" style="168" customWidth="1"/>
    <col min="13586" max="13586" width="7.33203125" style="168" customWidth="1"/>
    <col min="13587" max="13587" width="6.109375" style="168" customWidth="1"/>
    <col min="13588" max="13588" width="7.44140625" style="168" customWidth="1"/>
    <col min="13589" max="13589" width="5.88671875" style="168" customWidth="1"/>
    <col min="13590" max="13590" width="7.33203125" style="168" customWidth="1"/>
    <col min="13591" max="13591" width="6.109375" style="168" customWidth="1"/>
    <col min="13592" max="13592" width="8.33203125" style="168" customWidth="1"/>
    <col min="13593" max="13821" width="9.109375" style="168"/>
    <col min="13822" max="13822" width="3.88671875" style="168" customWidth="1"/>
    <col min="13823" max="13823" width="15.5546875" style="168" customWidth="1"/>
    <col min="13824" max="13824" width="21.109375" style="168" customWidth="1"/>
    <col min="13825" max="13825" width="6" style="168" customWidth="1"/>
    <col min="13826" max="13826" width="6.44140625" style="168" customWidth="1"/>
    <col min="13827" max="13827" width="6.88671875" style="168" customWidth="1"/>
    <col min="13828" max="13828" width="7.44140625" style="168" customWidth="1"/>
    <col min="13829" max="13829" width="7.6640625" style="168" customWidth="1"/>
    <col min="13830" max="13830" width="8.109375" style="168" customWidth="1"/>
    <col min="13831" max="13831" width="6" style="168" customWidth="1"/>
    <col min="13832" max="13832" width="7.5546875" style="168" customWidth="1"/>
    <col min="13833" max="13833" width="7.88671875" style="168" customWidth="1"/>
    <col min="13834" max="13834" width="7.33203125" style="168" customWidth="1"/>
    <col min="13835" max="13835" width="6" style="168" customWidth="1"/>
    <col min="13836" max="13836" width="8" style="168" customWidth="1"/>
    <col min="13837" max="13837" width="7.44140625" style="168" customWidth="1"/>
    <col min="13838" max="13838" width="7.88671875" style="168" customWidth="1"/>
    <col min="13839" max="13839" width="5.6640625" style="168" customWidth="1"/>
    <col min="13840" max="13840" width="7.33203125" style="168" customWidth="1"/>
    <col min="13841" max="13841" width="9.33203125" style="168" customWidth="1"/>
    <col min="13842" max="13842" width="7.33203125" style="168" customWidth="1"/>
    <col min="13843" max="13843" width="6.109375" style="168" customWidth="1"/>
    <col min="13844" max="13844" width="7.44140625" style="168" customWidth="1"/>
    <col min="13845" max="13845" width="5.88671875" style="168" customWidth="1"/>
    <col min="13846" max="13846" width="7.33203125" style="168" customWidth="1"/>
    <col min="13847" max="13847" width="6.109375" style="168" customWidth="1"/>
    <col min="13848" max="13848" width="8.33203125" style="168" customWidth="1"/>
    <col min="13849" max="14077" width="9.109375" style="168"/>
    <col min="14078" max="14078" width="3.88671875" style="168" customWidth="1"/>
    <col min="14079" max="14079" width="15.5546875" style="168" customWidth="1"/>
    <col min="14080" max="14080" width="21.109375" style="168" customWidth="1"/>
    <col min="14081" max="14081" width="6" style="168" customWidth="1"/>
    <col min="14082" max="14082" width="6.44140625" style="168" customWidth="1"/>
    <col min="14083" max="14083" width="6.88671875" style="168" customWidth="1"/>
    <col min="14084" max="14084" width="7.44140625" style="168" customWidth="1"/>
    <col min="14085" max="14085" width="7.6640625" style="168" customWidth="1"/>
    <col min="14086" max="14086" width="8.109375" style="168" customWidth="1"/>
    <col min="14087" max="14087" width="6" style="168" customWidth="1"/>
    <col min="14088" max="14088" width="7.5546875" style="168" customWidth="1"/>
    <col min="14089" max="14089" width="7.88671875" style="168" customWidth="1"/>
    <col min="14090" max="14090" width="7.33203125" style="168" customWidth="1"/>
    <col min="14091" max="14091" width="6" style="168" customWidth="1"/>
    <col min="14092" max="14092" width="8" style="168" customWidth="1"/>
    <col min="14093" max="14093" width="7.44140625" style="168" customWidth="1"/>
    <col min="14094" max="14094" width="7.88671875" style="168" customWidth="1"/>
    <col min="14095" max="14095" width="5.6640625" style="168" customWidth="1"/>
    <col min="14096" max="14096" width="7.33203125" style="168" customWidth="1"/>
    <col min="14097" max="14097" width="9.33203125" style="168" customWidth="1"/>
    <col min="14098" max="14098" width="7.33203125" style="168" customWidth="1"/>
    <col min="14099" max="14099" width="6.109375" style="168" customWidth="1"/>
    <col min="14100" max="14100" width="7.44140625" style="168" customWidth="1"/>
    <col min="14101" max="14101" width="5.88671875" style="168" customWidth="1"/>
    <col min="14102" max="14102" width="7.33203125" style="168" customWidth="1"/>
    <col min="14103" max="14103" width="6.109375" style="168" customWidth="1"/>
    <col min="14104" max="14104" width="8.33203125" style="168" customWidth="1"/>
    <col min="14105" max="14333" width="9.109375" style="168"/>
    <col min="14334" max="14334" width="3.88671875" style="168" customWidth="1"/>
    <col min="14335" max="14335" width="15.5546875" style="168" customWidth="1"/>
    <col min="14336" max="14336" width="21.109375" style="168" customWidth="1"/>
    <col min="14337" max="14337" width="6" style="168" customWidth="1"/>
    <col min="14338" max="14338" width="6.44140625" style="168" customWidth="1"/>
    <col min="14339" max="14339" width="6.88671875" style="168" customWidth="1"/>
    <col min="14340" max="14340" width="7.44140625" style="168" customWidth="1"/>
    <col min="14341" max="14341" width="7.6640625" style="168" customWidth="1"/>
    <col min="14342" max="14342" width="8.109375" style="168" customWidth="1"/>
    <col min="14343" max="14343" width="6" style="168" customWidth="1"/>
    <col min="14344" max="14344" width="7.5546875" style="168" customWidth="1"/>
    <col min="14345" max="14345" width="7.88671875" style="168" customWidth="1"/>
    <col min="14346" max="14346" width="7.33203125" style="168" customWidth="1"/>
    <col min="14347" max="14347" width="6" style="168" customWidth="1"/>
    <col min="14348" max="14348" width="8" style="168" customWidth="1"/>
    <col min="14349" max="14349" width="7.44140625" style="168" customWidth="1"/>
    <col min="14350" max="14350" width="7.88671875" style="168" customWidth="1"/>
    <col min="14351" max="14351" width="5.6640625" style="168" customWidth="1"/>
    <col min="14352" max="14352" width="7.33203125" style="168" customWidth="1"/>
    <col min="14353" max="14353" width="9.33203125" style="168" customWidth="1"/>
    <col min="14354" max="14354" width="7.33203125" style="168" customWidth="1"/>
    <col min="14355" max="14355" width="6.109375" style="168" customWidth="1"/>
    <col min="14356" max="14356" width="7.44140625" style="168" customWidth="1"/>
    <col min="14357" max="14357" width="5.88671875" style="168" customWidth="1"/>
    <col min="14358" max="14358" width="7.33203125" style="168" customWidth="1"/>
    <col min="14359" max="14359" width="6.109375" style="168" customWidth="1"/>
    <col min="14360" max="14360" width="8.33203125" style="168" customWidth="1"/>
    <col min="14361" max="14589" width="9.109375" style="168"/>
    <col min="14590" max="14590" width="3.88671875" style="168" customWidth="1"/>
    <col min="14591" max="14591" width="15.5546875" style="168" customWidth="1"/>
    <col min="14592" max="14592" width="21.109375" style="168" customWidth="1"/>
    <col min="14593" max="14593" width="6" style="168" customWidth="1"/>
    <col min="14594" max="14594" width="6.44140625" style="168" customWidth="1"/>
    <col min="14595" max="14595" width="6.88671875" style="168" customWidth="1"/>
    <col min="14596" max="14596" width="7.44140625" style="168" customWidth="1"/>
    <col min="14597" max="14597" width="7.6640625" style="168" customWidth="1"/>
    <col min="14598" max="14598" width="8.109375" style="168" customWidth="1"/>
    <col min="14599" max="14599" width="6" style="168" customWidth="1"/>
    <col min="14600" max="14600" width="7.5546875" style="168" customWidth="1"/>
    <col min="14601" max="14601" width="7.88671875" style="168" customWidth="1"/>
    <col min="14602" max="14602" width="7.33203125" style="168" customWidth="1"/>
    <col min="14603" max="14603" width="6" style="168" customWidth="1"/>
    <col min="14604" max="14604" width="8" style="168" customWidth="1"/>
    <col min="14605" max="14605" width="7.44140625" style="168" customWidth="1"/>
    <col min="14606" max="14606" width="7.88671875" style="168" customWidth="1"/>
    <col min="14607" max="14607" width="5.6640625" style="168" customWidth="1"/>
    <col min="14608" max="14608" width="7.33203125" style="168" customWidth="1"/>
    <col min="14609" max="14609" width="9.33203125" style="168" customWidth="1"/>
    <col min="14610" max="14610" width="7.33203125" style="168" customWidth="1"/>
    <col min="14611" max="14611" width="6.109375" style="168" customWidth="1"/>
    <col min="14612" max="14612" width="7.44140625" style="168" customWidth="1"/>
    <col min="14613" max="14613" width="5.88671875" style="168" customWidth="1"/>
    <col min="14614" max="14614" width="7.33203125" style="168" customWidth="1"/>
    <col min="14615" max="14615" width="6.109375" style="168" customWidth="1"/>
    <col min="14616" max="14616" width="8.33203125" style="168" customWidth="1"/>
    <col min="14617" max="14845" width="9.109375" style="168"/>
    <col min="14846" max="14846" width="3.88671875" style="168" customWidth="1"/>
    <col min="14847" max="14847" width="15.5546875" style="168" customWidth="1"/>
    <col min="14848" max="14848" width="21.109375" style="168" customWidth="1"/>
    <col min="14849" max="14849" width="6" style="168" customWidth="1"/>
    <col min="14850" max="14850" width="6.44140625" style="168" customWidth="1"/>
    <col min="14851" max="14851" width="6.88671875" style="168" customWidth="1"/>
    <col min="14852" max="14852" width="7.44140625" style="168" customWidth="1"/>
    <col min="14853" max="14853" width="7.6640625" style="168" customWidth="1"/>
    <col min="14854" max="14854" width="8.109375" style="168" customWidth="1"/>
    <col min="14855" max="14855" width="6" style="168" customWidth="1"/>
    <col min="14856" max="14856" width="7.5546875" style="168" customWidth="1"/>
    <col min="14857" max="14857" width="7.88671875" style="168" customWidth="1"/>
    <col min="14858" max="14858" width="7.33203125" style="168" customWidth="1"/>
    <col min="14859" max="14859" width="6" style="168" customWidth="1"/>
    <col min="14860" max="14860" width="8" style="168" customWidth="1"/>
    <col min="14861" max="14861" width="7.44140625" style="168" customWidth="1"/>
    <col min="14862" max="14862" width="7.88671875" style="168" customWidth="1"/>
    <col min="14863" max="14863" width="5.6640625" style="168" customWidth="1"/>
    <col min="14864" max="14864" width="7.33203125" style="168" customWidth="1"/>
    <col min="14865" max="14865" width="9.33203125" style="168" customWidth="1"/>
    <col min="14866" max="14866" width="7.33203125" style="168" customWidth="1"/>
    <col min="14867" max="14867" width="6.109375" style="168" customWidth="1"/>
    <col min="14868" max="14868" width="7.44140625" style="168" customWidth="1"/>
    <col min="14869" max="14869" width="5.88671875" style="168" customWidth="1"/>
    <col min="14870" max="14870" width="7.33203125" style="168" customWidth="1"/>
    <col min="14871" max="14871" width="6.109375" style="168" customWidth="1"/>
    <col min="14872" max="14872" width="8.33203125" style="168" customWidth="1"/>
    <col min="14873" max="15101" width="9.109375" style="168"/>
    <col min="15102" max="15102" width="3.88671875" style="168" customWidth="1"/>
    <col min="15103" max="15103" width="15.5546875" style="168" customWidth="1"/>
    <col min="15104" max="15104" width="21.109375" style="168" customWidth="1"/>
    <col min="15105" max="15105" width="6" style="168" customWidth="1"/>
    <col min="15106" max="15106" width="6.44140625" style="168" customWidth="1"/>
    <col min="15107" max="15107" width="6.88671875" style="168" customWidth="1"/>
    <col min="15108" max="15108" width="7.44140625" style="168" customWidth="1"/>
    <col min="15109" max="15109" width="7.6640625" style="168" customWidth="1"/>
    <col min="15110" max="15110" width="8.109375" style="168" customWidth="1"/>
    <col min="15111" max="15111" width="6" style="168" customWidth="1"/>
    <col min="15112" max="15112" width="7.5546875" style="168" customWidth="1"/>
    <col min="15113" max="15113" width="7.88671875" style="168" customWidth="1"/>
    <col min="15114" max="15114" width="7.33203125" style="168" customWidth="1"/>
    <col min="15115" max="15115" width="6" style="168" customWidth="1"/>
    <col min="15116" max="15116" width="8" style="168" customWidth="1"/>
    <col min="15117" max="15117" width="7.44140625" style="168" customWidth="1"/>
    <col min="15118" max="15118" width="7.88671875" style="168" customWidth="1"/>
    <col min="15119" max="15119" width="5.6640625" style="168" customWidth="1"/>
    <col min="15120" max="15120" width="7.33203125" style="168" customWidth="1"/>
    <col min="15121" max="15121" width="9.33203125" style="168" customWidth="1"/>
    <col min="15122" max="15122" width="7.33203125" style="168" customWidth="1"/>
    <col min="15123" max="15123" width="6.109375" style="168" customWidth="1"/>
    <col min="15124" max="15124" width="7.44140625" style="168" customWidth="1"/>
    <col min="15125" max="15125" width="5.88671875" style="168" customWidth="1"/>
    <col min="15126" max="15126" width="7.33203125" style="168" customWidth="1"/>
    <col min="15127" max="15127" width="6.109375" style="168" customWidth="1"/>
    <col min="15128" max="15128" width="8.33203125" style="168" customWidth="1"/>
    <col min="15129" max="15357" width="9.109375" style="168"/>
    <col min="15358" max="15358" width="3.88671875" style="168" customWidth="1"/>
    <col min="15359" max="15359" width="15.5546875" style="168" customWidth="1"/>
    <col min="15360" max="15360" width="21.109375" style="168" customWidth="1"/>
    <col min="15361" max="15361" width="6" style="168" customWidth="1"/>
    <col min="15362" max="15362" width="6.44140625" style="168" customWidth="1"/>
    <col min="15363" max="15363" width="6.88671875" style="168" customWidth="1"/>
    <col min="15364" max="15364" width="7.44140625" style="168" customWidth="1"/>
    <col min="15365" max="15365" width="7.6640625" style="168" customWidth="1"/>
    <col min="15366" max="15366" width="8.109375" style="168" customWidth="1"/>
    <col min="15367" max="15367" width="6" style="168" customWidth="1"/>
    <col min="15368" max="15368" width="7.5546875" style="168" customWidth="1"/>
    <col min="15369" max="15369" width="7.88671875" style="168" customWidth="1"/>
    <col min="15370" max="15370" width="7.33203125" style="168" customWidth="1"/>
    <col min="15371" max="15371" width="6" style="168" customWidth="1"/>
    <col min="15372" max="15372" width="8" style="168" customWidth="1"/>
    <col min="15373" max="15373" width="7.44140625" style="168" customWidth="1"/>
    <col min="15374" max="15374" width="7.88671875" style="168" customWidth="1"/>
    <col min="15375" max="15375" width="5.6640625" style="168" customWidth="1"/>
    <col min="15376" max="15376" width="7.33203125" style="168" customWidth="1"/>
    <col min="15377" max="15377" width="9.33203125" style="168" customWidth="1"/>
    <col min="15378" max="15378" width="7.33203125" style="168" customWidth="1"/>
    <col min="15379" max="15379" width="6.109375" style="168" customWidth="1"/>
    <col min="15380" max="15380" width="7.44140625" style="168" customWidth="1"/>
    <col min="15381" max="15381" width="5.88671875" style="168" customWidth="1"/>
    <col min="15382" max="15382" width="7.33203125" style="168" customWidth="1"/>
    <col min="15383" max="15383" width="6.109375" style="168" customWidth="1"/>
    <col min="15384" max="15384" width="8.33203125" style="168" customWidth="1"/>
    <col min="15385" max="15613" width="9.109375" style="168"/>
    <col min="15614" max="15614" width="3.88671875" style="168" customWidth="1"/>
    <col min="15615" max="15615" width="15.5546875" style="168" customWidth="1"/>
    <col min="15616" max="15616" width="21.109375" style="168" customWidth="1"/>
    <col min="15617" max="15617" width="6" style="168" customWidth="1"/>
    <col min="15618" max="15618" width="6.44140625" style="168" customWidth="1"/>
    <col min="15619" max="15619" width="6.88671875" style="168" customWidth="1"/>
    <col min="15620" max="15620" width="7.44140625" style="168" customWidth="1"/>
    <col min="15621" max="15621" width="7.6640625" style="168" customWidth="1"/>
    <col min="15622" max="15622" width="8.109375" style="168" customWidth="1"/>
    <col min="15623" max="15623" width="6" style="168" customWidth="1"/>
    <col min="15624" max="15624" width="7.5546875" style="168" customWidth="1"/>
    <col min="15625" max="15625" width="7.88671875" style="168" customWidth="1"/>
    <col min="15626" max="15626" width="7.33203125" style="168" customWidth="1"/>
    <col min="15627" max="15627" width="6" style="168" customWidth="1"/>
    <col min="15628" max="15628" width="8" style="168" customWidth="1"/>
    <col min="15629" max="15629" width="7.44140625" style="168" customWidth="1"/>
    <col min="15630" max="15630" width="7.88671875" style="168" customWidth="1"/>
    <col min="15631" max="15631" width="5.6640625" style="168" customWidth="1"/>
    <col min="15632" max="15632" width="7.33203125" style="168" customWidth="1"/>
    <col min="15633" max="15633" width="9.33203125" style="168" customWidth="1"/>
    <col min="15634" max="15634" width="7.33203125" style="168" customWidth="1"/>
    <col min="15635" max="15635" width="6.109375" style="168" customWidth="1"/>
    <col min="15636" max="15636" width="7.44140625" style="168" customWidth="1"/>
    <col min="15637" max="15637" width="5.88671875" style="168" customWidth="1"/>
    <col min="15638" max="15638" width="7.33203125" style="168" customWidth="1"/>
    <col min="15639" max="15639" width="6.109375" style="168" customWidth="1"/>
    <col min="15640" max="15640" width="8.33203125" style="168" customWidth="1"/>
    <col min="15641" max="15869" width="9.109375" style="168"/>
    <col min="15870" max="15870" width="3.88671875" style="168" customWidth="1"/>
    <col min="15871" max="15871" width="15.5546875" style="168" customWidth="1"/>
    <col min="15872" max="15872" width="21.109375" style="168" customWidth="1"/>
    <col min="15873" max="15873" width="6" style="168" customWidth="1"/>
    <col min="15874" max="15874" width="6.44140625" style="168" customWidth="1"/>
    <col min="15875" max="15875" width="6.88671875" style="168" customWidth="1"/>
    <col min="15876" max="15876" width="7.44140625" style="168" customWidth="1"/>
    <col min="15877" max="15877" width="7.6640625" style="168" customWidth="1"/>
    <col min="15878" max="15878" width="8.109375" style="168" customWidth="1"/>
    <col min="15879" max="15879" width="6" style="168" customWidth="1"/>
    <col min="15880" max="15880" width="7.5546875" style="168" customWidth="1"/>
    <col min="15881" max="15881" width="7.88671875" style="168" customWidth="1"/>
    <col min="15882" max="15882" width="7.33203125" style="168" customWidth="1"/>
    <col min="15883" max="15883" width="6" style="168" customWidth="1"/>
    <col min="15884" max="15884" width="8" style="168" customWidth="1"/>
    <col min="15885" max="15885" width="7.44140625" style="168" customWidth="1"/>
    <col min="15886" max="15886" width="7.88671875" style="168" customWidth="1"/>
    <col min="15887" max="15887" width="5.6640625" style="168" customWidth="1"/>
    <col min="15888" max="15888" width="7.33203125" style="168" customWidth="1"/>
    <col min="15889" max="15889" width="9.33203125" style="168" customWidth="1"/>
    <col min="15890" max="15890" width="7.33203125" style="168" customWidth="1"/>
    <col min="15891" max="15891" width="6.109375" style="168" customWidth="1"/>
    <col min="15892" max="15892" width="7.44140625" style="168" customWidth="1"/>
    <col min="15893" max="15893" width="5.88671875" style="168" customWidth="1"/>
    <col min="15894" max="15894" width="7.33203125" style="168" customWidth="1"/>
    <col min="15895" max="15895" width="6.109375" style="168" customWidth="1"/>
    <col min="15896" max="15896" width="8.33203125" style="168" customWidth="1"/>
    <col min="15897" max="16125" width="9.109375" style="168"/>
    <col min="16126" max="16126" width="3.88671875" style="168" customWidth="1"/>
    <col min="16127" max="16127" width="15.5546875" style="168" customWidth="1"/>
    <col min="16128" max="16128" width="21.109375" style="168" customWidth="1"/>
    <col min="16129" max="16129" width="6" style="168" customWidth="1"/>
    <col min="16130" max="16130" width="6.44140625" style="168" customWidth="1"/>
    <col min="16131" max="16131" width="6.88671875" style="168" customWidth="1"/>
    <col min="16132" max="16132" width="7.44140625" style="168" customWidth="1"/>
    <col min="16133" max="16133" width="7.6640625" style="168" customWidth="1"/>
    <col min="16134" max="16134" width="8.109375" style="168" customWidth="1"/>
    <col min="16135" max="16135" width="6" style="168" customWidth="1"/>
    <col min="16136" max="16136" width="7.5546875" style="168" customWidth="1"/>
    <col min="16137" max="16137" width="7.88671875" style="168" customWidth="1"/>
    <col min="16138" max="16138" width="7.33203125" style="168" customWidth="1"/>
    <col min="16139" max="16139" width="6" style="168" customWidth="1"/>
    <col min="16140" max="16140" width="8" style="168" customWidth="1"/>
    <col min="16141" max="16141" width="7.44140625" style="168" customWidth="1"/>
    <col min="16142" max="16142" width="7.88671875" style="168" customWidth="1"/>
    <col min="16143" max="16143" width="5.6640625" style="168" customWidth="1"/>
    <col min="16144" max="16144" width="7.33203125" style="168" customWidth="1"/>
    <col min="16145" max="16145" width="9.33203125" style="168" customWidth="1"/>
    <col min="16146" max="16146" width="7.33203125" style="168" customWidth="1"/>
    <col min="16147" max="16147" width="6.109375" style="168" customWidth="1"/>
    <col min="16148" max="16148" width="7.44140625" style="168" customWidth="1"/>
    <col min="16149" max="16149" width="5.88671875" style="168" customWidth="1"/>
    <col min="16150" max="16150" width="7.33203125" style="168" customWidth="1"/>
    <col min="16151" max="16151" width="6.109375" style="168" customWidth="1"/>
    <col min="16152" max="16152" width="8.33203125" style="168" customWidth="1"/>
    <col min="16153" max="16384" width="9.109375" style="168"/>
  </cols>
  <sheetData>
    <row r="1" spans="1:24"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24"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24"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</row>
    <row r="4" spans="1:24"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</row>
    <row r="5" spans="1:24"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</row>
    <row r="6" spans="1:24">
      <c r="D6" s="168"/>
      <c r="E6" s="168"/>
      <c r="F6" s="168"/>
      <c r="G6" s="168"/>
      <c r="H6" s="168"/>
      <c r="I6" s="617" t="s">
        <v>468</v>
      </c>
      <c r="J6" s="617"/>
      <c r="K6" s="617"/>
      <c r="L6" s="617"/>
      <c r="M6" s="617"/>
      <c r="N6" s="168"/>
      <c r="O6" s="168"/>
      <c r="P6" s="168"/>
      <c r="Q6" s="168"/>
      <c r="R6" s="168"/>
    </row>
    <row r="7" spans="1:24">
      <c r="A7" s="169"/>
      <c r="B7" s="169"/>
      <c r="C7" s="169"/>
      <c r="D7" s="168"/>
      <c r="E7" s="168"/>
      <c r="F7" s="168"/>
      <c r="G7" s="617" t="s">
        <v>469</v>
      </c>
      <c r="H7" s="617"/>
      <c r="I7" s="617"/>
      <c r="J7" s="617"/>
      <c r="K7" s="617"/>
      <c r="L7" s="617"/>
      <c r="M7" s="617"/>
      <c r="N7" s="617"/>
      <c r="O7" s="617"/>
      <c r="P7" s="617"/>
      <c r="Q7" s="168"/>
      <c r="R7" s="168"/>
    </row>
    <row r="8" spans="1:24">
      <c r="A8" s="169"/>
      <c r="B8" s="169"/>
      <c r="C8" s="169"/>
      <c r="D8" s="168"/>
      <c r="E8" s="168"/>
      <c r="F8" s="168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168"/>
      <c r="R8" s="168"/>
    </row>
    <row r="9" spans="1:24">
      <c r="A9" s="169"/>
      <c r="B9" s="169"/>
      <c r="C9" s="169"/>
      <c r="D9" s="168"/>
      <c r="E9" s="168"/>
      <c r="F9" s="168"/>
      <c r="G9" s="539"/>
      <c r="H9" s="539"/>
      <c r="I9" s="539"/>
      <c r="J9" s="539"/>
      <c r="K9" s="612" t="s">
        <v>3</v>
      </c>
      <c r="L9" s="612"/>
      <c r="M9" s="612"/>
      <c r="N9" s="612"/>
      <c r="O9" s="612"/>
      <c r="P9" s="612"/>
      <c r="Q9" s="540" t="s">
        <v>1011</v>
      </c>
      <c r="R9" s="541"/>
    </row>
    <row r="10" spans="1:24">
      <c r="A10" s="542"/>
      <c r="B10" s="543"/>
      <c r="C10" s="543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5"/>
      <c r="S10" s="613" t="s">
        <v>965</v>
      </c>
      <c r="T10" s="614"/>
      <c r="U10" s="615" t="s">
        <v>966</v>
      </c>
      <c r="V10" s="616"/>
      <c r="W10" s="613" t="s">
        <v>967</v>
      </c>
      <c r="X10" s="614"/>
    </row>
    <row r="11" spans="1:24">
      <c r="A11" s="453" t="s">
        <v>470</v>
      </c>
      <c r="B11" s="453" t="s">
        <v>857</v>
      </c>
      <c r="C11" s="453" t="s">
        <v>7</v>
      </c>
      <c r="D11" s="467" t="s">
        <v>471</v>
      </c>
      <c r="E11" s="467"/>
      <c r="F11" s="467"/>
      <c r="G11" s="468" t="s">
        <v>968</v>
      </c>
      <c r="H11" s="467" t="s">
        <v>471</v>
      </c>
      <c r="I11" s="467"/>
      <c r="J11" s="467"/>
      <c r="K11" s="469" t="s">
        <v>968</v>
      </c>
      <c r="L11" s="467" t="s">
        <v>471</v>
      </c>
      <c r="M11" s="470"/>
      <c r="N11" s="471"/>
      <c r="O11" s="468" t="s">
        <v>968</v>
      </c>
      <c r="P11" s="467" t="s">
        <v>471</v>
      </c>
      <c r="Q11" s="467"/>
      <c r="R11" s="467"/>
      <c r="S11" s="454" t="s">
        <v>968</v>
      </c>
      <c r="T11" s="171" t="s">
        <v>472</v>
      </c>
      <c r="U11" s="454" t="s">
        <v>968</v>
      </c>
      <c r="V11" s="172" t="s">
        <v>473</v>
      </c>
      <c r="W11" s="454" t="s">
        <v>968</v>
      </c>
      <c r="X11" s="172" t="s">
        <v>473</v>
      </c>
    </row>
    <row r="12" spans="1:24" ht="49.2" customHeight="1">
      <c r="A12" s="173" t="s">
        <v>11</v>
      </c>
      <c r="B12" s="173"/>
      <c r="C12" s="173"/>
      <c r="D12" s="472" t="s">
        <v>970</v>
      </c>
      <c r="E12" s="472" t="s">
        <v>971</v>
      </c>
      <c r="F12" s="472" t="s">
        <v>972</v>
      </c>
      <c r="G12" s="473" t="s">
        <v>969</v>
      </c>
      <c r="H12" s="472" t="s">
        <v>973</v>
      </c>
      <c r="I12" s="474" t="s">
        <v>974</v>
      </c>
      <c r="J12" s="472" t="s">
        <v>975</v>
      </c>
      <c r="K12" s="473" t="s">
        <v>969</v>
      </c>
      <c r="L12" s="472" t="s">
        <v>976</v>
      </c>
      <c r="M12" s="472" t="s">
        <v>977</v>
      </c>
      <c r="N12" s="472" t="s">
        <v>978</v>
      </c>
      <c r="O12" s="473" t="s">
        <v>969</v>
      </c>
      <c r="P12" s="472" t="s">
        <v>979</v>
      </c>
      <c r="Q12" s="472" t="s">
        <v>980</v>
      </c>
      <c r="R12" s="472" t="s">
        <v>981</v>
      </c>
      <c r="S12" s="173" t="s">
        <v>969</v>
      </c>
      <c r="T12" s="174" t="s">
        <v>474</v>
      </c>
      <c r="U12" s="173" t="s">
        <v>969</v>
      </c>
      <c r="V12" s="173" t="s">
        <v>9</v>
      </c>
      <c r="W12" s="173" t="s">
        <v>969</v>
      </c>
      <c r="X12" s="173" t="s">
        <v>9</v>
      </c>
    </row>
    <row r="13" spans="1:24">
      <c r="A13" s="175"/>
      <c r="B13" s="175"/>
      <c r="C13" s="175"/>
      <c r="D13" s="475"/>
      <c r="E13" s="475"/>
      <c r="F13" s="475"/>
      <c r="G13" s="475"/>
      <c r="H13" s="475"/>
      <c r="I13" s="476"/>
      <c r="J13" s="475"/>
      <c r="K13" s="475"/>
      <c r="L13" s="475"/>
      <c r="M13" s="475"/>
      <c r="N13" s="475"/>
      <c r="O13" s="475"/>
      <c r="P13" s="475"/>
      <c r="Q13" s="475"/>
      <c r="R13" s="475"/>
      <c r="S13" s="175"/>
      <c r="T13" s="176"/>
      <c r="U13" s="175"/>
      <c r="V13" s="175"/>
      <c r="W13" s="175"/>
      <c r="X13" s="175"/>
    </row>
    <row r="14" spans="1:24" s="181" customFormat="1">
      <c r="A14" s="177" t="s">
        <v>454</v>
      </c>
      <c r="B14" s="178" t="s">
        <v>475</v>
      </c>
      <c r="C14" s="182"/>
      <c r="D14" s="477">
        <v>146.29000000000002</v>
      </c>
      <c r="E14" s="477">
        <v>146.29000000000002</v>
      </c>
      <c r="F14" s="477">
        <v>146.29000000000002</v>
      </c>
      <c r="G14" s="455"/>
      <c r="H14" s="477">
        <v>146.4</v>
      </c>
      <c r="I14" s="478">
        <v>146.4</v>
      </c>
      <c r="J14" s="477">
        <v>146.4</v>
      </c>
      <c r="K14" s="455"/>
      <c r="L14" s="477">
        <v>218.79000000000002</v>
      </c>
      <c r="M14" s="477">
        <v>218.79000000000002</v>
      </c>
      <c r="N14" s="477">
        <v>218.79000000000002</v>
      </c>
      <c r="O14" s="455"/>
      <c r="P14" s="477">
        <v>291.01</v>
      </c>
      <c r="Q14" s="477">
        <v>291.01</v>
      </c>
      <c r="R14" s="477">
        <v>291.01</v>
      </c>
      <c r="S14" s="179"/>
      <c r="T14" s="180">
        <v>431.28910000000002</v>
      </c>
      <c r="U14" s="179"/>
      <c r="V14" s="180">
        <v>431.28910000000002</v>
      </c>
      <c r="W14" s="179"/>
      <c r="X14" s="180">
        <v>431.28910000000002</v>
      </c>
    </row>
    <row r="15" spans="1:24" s="181" customFormat="1">
      <c r="A15" s="177"/>
      <c r="B15" s="182" t="s">
        <v>982</v>
      </c>
      <c r="C15" s="182" t="s">
        <v>476</v>
      </c>
      <c r="D15" s="456"/>
      <c r="E15" s="456"/>
      <c r="F15" s="456"/>
      <c r="G15" s="455"/>
      <c r="H15" s="456"/>
      <c r="I15" s="479"/>
      <c r="J15" s="456"/>
      <c r="K15" s="455"/>
      <c r="L15" s="456"/>
      <c r="M15" s="456"/>
      <c r="N15" s="456"/>
      <c r="O15" s="455"/>
      <c r="P15" s="456"/>
      <c r="Q15" s="456"/>
      <c r="R15" s="456"/>
      <c r="S15" s="182"/>
      <c r="T15" s="185"/>
      <c r="U15" s="182"/>
      <c r="V15" s="183"/>
      <c r="W15" s="182"/>
      <c r="X15" s="183"/>
    </row>
    <row r="16" spans="1:24" s="181" customFormat="1">
      <c r="A16" s="177"/>
      <c r="B16" s="182"/>
      <c r="C16" s="182" t="s">
        <v>477</v>
      </c>
      <c r="D16" s="456"/>
      <c r="E16" s="456"/>
      <c r="F16" s="456"/>
      <c r="G16" s="455"/>
      <c r="H16" s="456"/>
      <c r="I16" s="479"/>
      <c r="J16" s="456"/>
      <c r="K16" s="455"/>
      <c r="L16" s="456"/>
      <c r="M16" s="456"/>
      <c r="N16" s="456"/>
      <c r="O16" s="455"/>
      <c r="P16" s="456"/>
      <c r="Q16" s="456"/>
      <c r="R16" s="456"/>
      <c r="S16" s="182"/>
      <c r="T16" s="185"/>
      <c r="U16" s="182"/>
      <c r="V16" s="183"/>
      <c r="W16" s="182"/>
      <c r="X16" s="183"/>
    </row>
    <row r="17" spans="1:24" s="181" customFormat="1">
      <c r="A17" s="177"/>
      <c r="B17" s="182"/>
      <c r="C17" s="182" t="s">
        <v>478</v>
      </c>
      <c r="D17" s="456"/>
      <c r="E17" s="456"/>
      <c r="F17" s="456"/>
      <c r="G17" s="455"/>
      <c r="H17" s="456"/>
      <c r="I17" s="479"/>
      <c r="J17" s="456"/>
      <c r="K17" s="455"/>
      <c r="L17" s="456"/>
      <c r="M17" s="456"/>
      <c r="N17" s="456"/>
      <c r="O17" s="455"/>
      <c r="P17" s="456"/>
      <c r="Q17" s="456"/>
      <c r="R17" s="456"/>
      <c r="S17" s="182"/>
      <c r="T17" s="185"/>
      <c r="U17" s="182"/>
      <c r="V17" s="183"/>
      <c r="W17" s="182"/>
      <c r="X17" s="183"/>
    </row>
    <row r="18" spans="1:24" s="181" customFormat="1">
      <c r="A18" s="177"/>
      <c r="B18" s="182"/>
      <c r="C18" s="182" t="s">
        <v>479</v>
      </c>
      <c r="D18" s="456"/>
      <c r="E18" s="456"/>
      <c r="F18" s="456"/>
      <c r="G18" s="455"/>
      <c r="H18" s="456"/>
      <c r="I18" s="479"/>
      <c r="J18" s="456"/>
      <c r="K18" s="455"/>
      <c r="L18" s="456"/>
      <c r="M18" s="456"/>
      <c r="N18" s="456"/>
      <c r="O18" s="455"/>
      <c r="P18" s="456"/>
      <c r="Q18" s="456"/>
      <c r="R18" s="456"/>
      <c r="S18" s="182"/>
      <c r="T18" s="185"/>
      <c r="U18" s="182"/>
      <c r="V18" s="183"/>
      <c r="W18" s="182"/>
      <c r="X18" s="183"/>
    </row>
    <row r="19" spans="1:24" s="181" customFormat="1">
      <c r="A19" s="177"/>
      <c r="B19" s="182"/>
      <c r="C19" s="182" t="s">
        <v>480</v>
      </c>
      <c r="D19" s="456"/>
      <c r="E19" s="456"/>
      <c r="F19" s="456"/>
      <c r="G19" s="455"/>
      <c r="H19" s="456"/>
      <c r="I19" s="479"/>
      <c r="J19" s="456"/>
      <c r="K19" s="455"/>
      <c r="L19" s="456"/>
      <c r="M19" s="456"/>
      <c r="N19" s="456"/>
      <c r="O19" s="455"/>
      <c r="P19" s="456"/>
      <c r="Q19" s="456"/>
      <c r="R19" s="456"/>
      <c r="S19" s="182"/>
      <c r="T19" s="185"/>
      <c r="U19" s="182"/>
      <c r="V19" s="183"/>
      <c r="W19" s="182"/>
      <c r="X19" s="183"/>
    </row>
    <row r="20" spans="1:24" s="181" customFormat="1" hidden="1">
      <c r="A20" s="177"/>
      <c r="B20" s="182"/>
      <c r="C20" s="186"/>
      <c r="D20" s="456"/>
      <c r="E20" s="456"/>
      <c r="F20" s="456"/>
      <c r="G20" s="455"/>
      <c r="H20" s="456"/>
      <c r="I20" s="479"/>
      <c r="J20" s="456"/>
      <c r="K20" s="455"/>
      <c r="L20" s="456"/>
      <c r="M20" s="456"/>
      <c r="N20" s="456"/>
      <c r="O20" s="455"/>
      <c r="P20" s="456"/>
      <c r="Q20" s="456"/>
      <c r="R20" s="456"/>
      <c r="S20" s="182"/>
      <c r="T20" s="185"/>
      <c r="U20" s="182"/>
      <c r="V20" s="183"/>
      <c r="W20" s="182"/>
      <c r="X20" s="183"/>
    </row>
    <row r="21" spans="1:24" s="181" customFormat="1">
      <c r="A21" s="177"/>
      <c r="B21" s="182"/>
      <c r="C21" s="187" t="s">
        <v>481</v>
      </c>
      <c r="D21" s="456"/>
      <c r="E21" s="456"/>
      <c r="F21" s="456"/>
      <c r="G21" s="455"/>
      <c r="H21" s="456"/>
      <c r="I21" s="479"/>
      <c r="J21" s="456"/>
      <c r="K21" s="455"/>
      <c r="L21" s="456"/>
      <c r="M21" s="456"/>
      <c r="N21" s="456"/>
      <c r="O21" s="455"/>
      <c r="P21" s="456"/>
      <c r="Q21" s="456"/>
      <c r="R21" s="456"/>
      <c r="S21" s="182"/>
      <c r="T21" s="185"/>
      <c r="U21" s="182"/>
      <c r="V21" s="183"/>
      <c r="W21" s="182"/>
      <c r="X21" s="183"/>
    </row>
    <row r="22" spans="1:24" s="181" customFormat="1">
      <c r="A22" s="177"/>
      <c r="B22" s="182"/>
      <c r="C22" s="187" t="s">
        <v>983</v>
      </c>
      <c r="D22" s="456"/>
      <c r="E22" s="456"/>
      <c r="F22" s="456"/>
      <c r="G22" s="455"/>
      <c r="H22" s="456"/>
      <c r="I22" s="479"/>
      <c r="J22" s="456"/>
      <c r="K22" s="455"/>
      <c r="L22" s="456"/>
      <c r="M22" s="456"/>
      <c r="N22" s="456"/>
      <c r="O22" s="455"/>
      <c r="P22" s="456"/>
      <c r="Q22" s="456"/>
      <c r="R22" s="456"/>
      <c r="S22" s="182"/>
      <c r="T22" s="185"/>
      <c r="U22" s="182"/>
      <c r="V22" s="184"/>
      <c r="W22" s="182"/>
      <c r="X22" s="184"/>
    </row>
    <row r="23" spans="1:24" s="181" customFormat="1">
      <c r="A23" s="177"/>
      <c r="B23" s="187"/>
      <c r="C23" s="187" t="s">
        <v>984</v>
      </c>
      <c r="D23" s="457"/>
      <c r="E23" s="457"/>
      <c r="F23" s="457"/>
      <c r="G23" s="457"/>
      <c r="H23" s="457"/>
      <c r="I23" s="478"/>
      <c r="J23" s="457"/>
      <c r="K23" s="457"/>
      <c r="L23" s="457"/>
      <c r="M23" s="457"/>
      <c r="N23" s="457"/>
      <c r="O23" s="457"/>
      <c r="P23" s="457"/>
      <c r="Q23" s="457"/>
      <c r="R23" s="457"/>
      <c r="S23" s="182"/>
      <c r="T23" s="185"/>
      <c r="U23" s="182"/>
      <c r="V23" s="185"/>
      <c r="W23" s="182"/>
      <c r="X23" s="185"/>
    </row>
    <row r="24" spans="1:24">
      <c r="A24" s="170" t="s">
        <v>455</v>
      </c>
      <c r="B24" s="189" t="s">
        <v>482</v>
      </c>
      <c r="C24" s="189"/>
      <c r="D24" s="457">
        <v>181.35</v>
      </c>
      <c r="E24" s="457">
        <v>420.05</v>
      </c>
      <c r="F24" s="457">
        <v>237.15</v>
      </c>
      <c r="G24" s="458"/>
      <c r="H24" s="457">
        <v>181.35</v>
      </c>
      <c r="I24" s="478">
        <v>480.5</v>
      </c>
      <c r="J24" s="457">
        <v>288.3</v>
      </c>
      <c r="K24" s="458"/>
      <c r="L24" s="457">
        <v>181.35</v>
      </c>
      <c r="M24" s="457">
        <v>573.5</v>
      </c>
      <c r="N24" s="457">
        <v>520.79999999999995</v>
      </c>
      <c r="O24" s="458"/>
      <c r="P24" s="457">
        <v>181.35</v>
      </c>
      <c r="Q24" s="457">
        <v>573.5</v>
      </c>
      <c r="R24" s="457">
        <v>598.29999999999995</v>
      </c>
      <c r="S24" s="455"/>
      <c r="T24" s="457">
        <v>652.54999999999995</v>
      </c>
      <c r="U24" s="458"/>
      <c r="V24" s="457">
        <v>652.54999999999995</v>
      </c>
      <c r="W24" s="458"/>
      <c r="X24" s="457">
        <v>652.54999999999995</v>
      </c>
    </row>
    <row r="25" spans="1:24">
      <c r="A25" s="170"/>
      <c r="B25" s="189"/>
      <c r="C25" s="190"/>
      <c r="D25" s="457"/>
      <c r="E25" s="457"/>
      <c r="F25" s="457"/>
      <c r="G25" s="458"/>
      <c r="H25" s="457"/>
      <c r="I25" s="478"/>
      <c r="J25" s="457"/>
      <c r="K25" s="458"/>
      <c r="L25" s="457"/>
      <c r="M25" s="457"/>
      <c r="N25" s="457"/>
      <c r="O25" s="458"/>
      <c r="P25" s="457"/>
      <c r="Q25" s="457"/>
      <c r="R25" s="457"/>
      <c r="S25" s="175"/>
      <c r="T25" s="188"/>
      <c r="U25" s="459"/>
      <c r="V25" s="100"/>
      <c r="W25" s="459"/>
      <c r="X25" s="100"/>
    </row>
    <row r="26" spans="1:24">
      <c r="A26" s="170" t="s">
        <v>456</v>
      </c>
      <c r="B26" s="189" t="s">
        <v>985</v>
      </c>
      <c r="C26" s="190" t="s">
        <v>483</v>
      </c>
      <c r="D26" s="456"/>
      <c r="E26" s="456"/>
      <c r="F26" s="456"/>
      <c r="G26" s="455"/>
      <c r="H26" s="456"/>
      <c r="I26" s="479"/>
      <c r="J26" s="456"/>
      <c r="K26" s="455"/>
      <c r="L26" s="456"/>
      <c r="M26" s="456"/>
      <c r="N26" s="456"/>
      <c r="O26" s="455"/>
      <c r="P26" s="456"/>
      <c r="Q26" s="456"/>
      <c r="R26" s="456"/>
      <c r="S26" s="175"/>
      <c r="T26" s="176"/>
      <c r="U26" s="175"/>
      <c r="V26" s="175"/>
      <c r="W26" s="175"/>
      <c r="X26" s="175"/>
    </row>
    <row r="27" spans="1:24">
      <c r="A27" s="175"/>
      <c r="B27" s="175" t="s">
        <v>986</v>
      </c>
      <c r="C27" s="168" t="s">
        <v>484</v>
      </c>
      <c r="D27" s="477">
        <v>1467.05</v>
      </c>
      <c r="E27" s="477">
        <v>1467.05</v>
      </c>
      <c r="F27" s="477">
        <v>1467.05</v>
      </c>
      <c r="G27" s="455"/>
      <c r="H27" s="477">
        <v>1578.41</v>
      </c>
      <c r="I27" s="478">
        <v>1578.41</v>
      </c>
      <c r="J27" s="477">
        <v>1578.41</v>
      </c>
      <c r="K27" s="455"/>
      <c r="L27" s="477">
        <v>2608.85</v>
      </c>
      <c r="M27" s="477">
        <v>2608.85</v>
      </c>
      <c r="N27" s="477">
        <v>2608.85</v>
      </c>
      <c r="O27" s="455"/>
      <c r="P27" s="477">
        <v>1908.71</v>
      </c>
      <c r="Q27" s="477">
        <v>1908.71</v>
      </c>
      <c r="R27" s="477">
        <v>1908.71</v>
      </c>
      <c r="S27" s="175"/>
      <c r="T27" s="192">
        <f>[1]поверК!M24</f>
        <v>1702.1096941233143</v>
      </c>
      <c r="U27" s="175"/>
      <c r="V27" s="97">
        <f>[1]поверК!M25</f>
        <v>1821.1747663776493</v>
      </c>
      <c r="W27" s="175"/>
      <c r="X27" s="97">
        <f>[1]поверК!M26</f>
        <v>2385.299484585742</v>
      </c>
    </row>
    <row r="28" spans="1:24">
      <c r="A28" s="175"/>
      <c r="B28" s="175"/>
      <c r="C28" s="175"/>
      <c r="D28" s="456"/>
      <c r="E28" s="456"/>
      <c r="F28" s="456"/>
      <c r="G28" s="455"/>
      <c r="H28" s="456"/>
      <c r="I28" s="479"/>
      <c r="J28" s="456"/>
      <c r="K28" s="455"/>
      <c r="L28" s="456"/>
      <c r="M28" s="456"/>
      <c r="N28" s="456"/>
      <c r="O28" s="455"/>
      <c r="P28" s="456"/>
      <c r="Q28" s="456"/>
      <c r="R28" s="456"/>
      <c r="S28" s="175"/>
      <c r="T28" s="176"/>
      <c r="U28" s="175"/>
      <c r="V28" s="175"/>
      <c r="W28" s="175"/>
      <c r="X28" s="175"/>
    </row>
    <row r="29" spans="1:24">
      <c r="A29" s="175"/>
      <c r="B29" s="175"/>
      <c r="C29" s="170" t="s">
        <v>485</v>
      </c>
      <c r="D29" s="477">
        <f>D14+D23+D24+D27</f>
        <v>1794.69</v>
      </c>
      <c r="E29" s="477">
        <f>E14+E23+E24+E27</f>
        <v>2033.3899999999999</v>
      </c>
      <c r="F29" s="477">
        <f>F14+F23+F24+F27</f>
        <v>1850.49</v>
      </c>
      <c r="G29" s="477"/>
      <c r="H29" s="477">
        <f>H14+H23+H24+H27</f>
        <v>1906.16</v>
      </c>
      <c r="I29" s="478">
        <f>I14+I23+I24+I27</f>
        <v>2205.31</v>
      </c>
      <c r="J29" s="477">
        <f>J14+J23+J24+J27</f>
        <v>2013.1100000000001</v>
      </c>
      <c r="K29" s="477"/>
      <c r="L29" s="477">
        <f>L14+L23+L24+L27</f>
        <v>3008.99</v>
      </c>
      <c r="M29" s="477">
        <f>M14+M23+M24+M27</f>
        <v>3401.14</v>
      </c>
      <c r="N29" s="477">
        <f>N14+N23+N24+N27</f>
        <v>3348.4399999999996</v>
      </c>
      <c r="O29" s="477"/>
      <c r="P29" s="477">
        <f>P14+P23+P24+P27</f>
        <v>2381.0700000000002</v>
      </c>
      <c r="Q29" s="477">
        <f>Q14+Q23+Q24+Q27</f>
        <v>2773.2200000000003</v>
      </c>
      <c r="R29" s="477">
        <f>R14+R23+R24+R27</f>
        <v>2798.02</v>
      </c>
      <c r="S29" s="191"/>
      <c r="T29" s="193">
        <f>T14+T24+T27+T25</f>
        <v>2785.9487941233142</v>
      </c>
      <c r="U29" s="191"/>
      <c r="V29" s="193">
        <f>V14+V24+V27</f>
        <v>2905.0138663776493</v>
      </c>
      <c r="W29" s="191"/>
      <c r="X29" s="193">
        <f>X14+X24+X27</f>
        <v>3469.1385845857421</v>
      </c>
    </row>
    <row r="30" spans="1:24">
      <c r="A30" s="175"/>
      <c r="B30" s="175"/>
      <c r="C30" s="175"/>
      <c r="D30" s="456"/>
      <c r="E30" s="456"/>
      <c r="F30" s="456"/>
      <c r="G30" s="455"/>
      <c r="H30" s="456"/>
      <c r="I30" s="479"/>
      <c r="J30" s="456"/>
      <c r="K30" s="455"/>
      <c r="L30" s="456"/>
      <c r="M30" s="456"/>
      <c r="N30" s="456"/>
      <c r="O30" s="455"/>
      <c r="P30" s="456"/>
      <c r="Q30" s="456"/>
      <c r="R30" s="456"/>
      <c r="S30" s="175"/>
      <c r="T30" s="176"/>
      <c r="U30" s="175"/>
      <c r="V30" s="175"/>
      <c r="W30" s="175"/>
      <c r="X30" s="175"/>
    </row>
    <row r="31" spans="1:24">
      <c r="A31" s="175"/>
      <c r="B31" s="175"/>
      <c r="C31" s="194" t="s">
        <v>14</v>
      </c>
      <c r="D31" s="480">
        <v>358.94</v>
      </c>
      <c r="E31" s="480">
        <v>406.68</v>
      </c>
      <c r="F31" s="480">
        <v>370.1</v>
      </c>
      <c r="G31" s="481"/>
      <c r="H31" s="480">
        <v>381.23</v>
      </c>
      <c r="I31" s="479">
        <v>441.06</v>
      </c>
      <c r="J31" s="480">
        <v>402.62</v>
      </c>
      <c r="K31" s="481"/>
      <c r="L31" s="480">
        <v>601.79999999999995</v>
      </c>
      <c r="M31" s="480">
        <v>680.23</v>
      </c>
      <c r="N31" s="480">
        <v>669.69</v>
      </c>
      <c r="O31" s="481"/>
      <c r="P31" s="480">
        <v>476.21</v>
      </c>
      <c r="Q31" s="480">
        <v>554.64</v>
      </c>
      <c r="R31" s="480">
        <v>559.6</v>
      </c>
      <c r="S31" s="195"/>
      <c r="T31" s="196">
        <v>557.19000000000005</v>
      </c>
      <c r="U31" s="195"/>
      <c r="V31" s="195">
        <v>581</v>
      </c>
      <c r="W31" s="195"/>
      <c r="X31" s="195">
        <v>693.83</v>
      </c>
    </row>
    <row r="32" spans="1:24">
      <c r="A32" s="175"/>
      <c r="B32" s="175"/>
      <c r="C32" s="175"/>
      <c r="D32" s="456"/>
      <c r="E32" s="456"/>
      <c r="F32" s="456"/>
      <c r="G32" s="455"/>
      <c r="H32" s="456"/>
      <c r="I32" s="479"/>
      <c r="J32" s="456"/>
      <c r="K32" s="455"/>
      <c r="L32" s="456"/>
      <c r="M32" s="456"/>
      <c r="N32" s="456"/>
      <c r="O32" s="455"/>
      <c r="P32" s="456"/>
      <c r="Q32" s="456"/>
      <c r="R32" s="456"/>
      <c r="S32" s="175"/>
      <c r="T32" s="176"/>
      <c r="U32" s="175"/>
      <c r="V32" s="175"/>
      <c r="W32" s="175"/>
      <c r="X32" s="175"/>
    </row>
    <row r="33" spans="1:24">
      <c r="A33" s="175"/>
      <c r="B33" s="175"/>
      <c r="C33" s="170" t="s">
        <v>486</v>
      </c>
      <c r="D33" s="477">
        <f>D29+D31</f>
        <v>2153.63</v>
      </c>
      <c r="E33" s="477">
        <f>E29+E31</f>
        <v>2440.0699999999997</v>
      </c>
      <c r="F33" s="482">
        <f>F29+F31</f>
        <v>2220.59</v>
      </c>
      <c r="G33" s="455"/>
      <c r="H33" s="477">
        <f>H29+H31</f>
        <v>2287.3900000000003</v>
      </c>
      <c r="I33" s="478">
        <f>I29+I31</f>
        <v>2646.37</v>
      </c>
      <c r="J33" s="477">
        <f>J29+J31</f>
        <v>2415.73</v>
      </c>
      <c r="K33" s="455"/>
      <c r="L33" s="477">
        <f>L29+L31</f>
        <v>3610.79</v>
      </c>
      <c r="M33" s="477">
        <f>M29+M31</f>
        <v>4081.37</v>
      </c>
      <c r="N33" s="477">
        <f>N29+N31</f>
        <v>4018.1299999999997</v>
      </c>
      <c r="O33" s="455"/>
      <c r="P33" s="477">
        <f>P29+P31</f>
        <v>2857.28</v>
      </c>
      <c r="Q33" s="477">
        <f>Q29+Q31</f>
        <v>3327.86</v>
      </c>
      <c r="R33" s="477">
        <f>R29+R31</f>
        <v>3357.62</v>
      </c>
      <c r="S33" s="191"/>
      <c r="T33" s="193">
        <f>T29+T31</f>
        <v>3343.1387941233143</v>
      </c>
      <c r="U33" s="191"/>
      <c r="V33" s="191">
        <f>V29+V31</f>
        <v>3486.0138663776493</v>
      </c>
      <c r="W33" s="191"/>
      <c r="X33" s="191">
        <f>X29+X31</f>
        <v>4162.9685845857421</v>
      </c>
    </row>
    <row r="34" spans="1:24">
      <c r="A34" s="197"/>
      <c r="B34" s="197"/>
      <c r="C34" s="197"/>
      <c r="D34" s="483"/>
      <c r="E34" s="483"/>
      <c r="F34" s="484"/>
      <c r="G34" s="483"/>
      <c r="H34" s="483"/>
      <c r="I34" s="485"/>
      <c r="J34" s="483"/>
      <c r="K34" s="483"/>
      <c r="L34" s="483"/>
      <c r="M34" s="483"/>
      <c r="N34" s="483"/>
      <c r="O34" s="483"/>
      <c r="P34" s="483"/>
      <c r="Q34" s="483"/>
      <c r="R34" s="483"/>
      <c r="S34" s="197"/>
      <c r="T34" s="198"/>
      <c r="U34" s="197"/>
      <c r="V34" s="197"/>
      <c r="W34" s="197"/>
      <c r="X34" s="197"/>
    </row>
    <row r="35" spans="1:24"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</row>
    <row r="36" spans="1:24"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</row>
    <row r="37" spans="1:24"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</row>
    <row r="38" spans="1:24"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</row>
    <row r="39" spans="1:24"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</row>
    <row r="40" spans="1:24"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</row>
    <row r="41" spans="1:24"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</row>
    <row r="42" spans="1:24"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</row>
    <row r="43" spans="1:24"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</row>
    <row r="44" spans="1:24"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</row>
    <row r="45" spans="1:24"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</row>
    <row r="46" spans="1:24"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</row>
    <row r="47" spans="1:24"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</row>
    <row r="48" spans="1:24"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</row>
    <row r="49" spans="4:18"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</row>
    <row r="50" spans="4:18"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</row>
    <row r="51" spans="4:18"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</row>
    <row r="52" spans="4:18"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</row>
    <row r="53" spans="4:18"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</row>
    <row r="54" spans="4:18"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</row>
    <row r="55" spans="4:18"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</row>
    <row r="56" spans="4:18"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</row>
    <row r="57" spans="4:18"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</row>
    <row r="58" spans="4:18"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</row>
    <row r="59" spans="4:18"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</row>
    <row r="60" spans="4:18"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</row>
    <row r="61" spans="4:18"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</row>
    <row r="62" spans="4:18"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</row>
    <row r="63" spans="4:18"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</row>
    <row r="64" spans="4:18"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</row>
    <row r="65" spans="4:18"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</row>
    <row r="66" spans="4:18"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</row>
    <row r="67" spans="4:18"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</row>
    <row r="68" spans="4:18"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</row>
    <row r="69" spans="4:18"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</row>
    <row r="70" spans="4:18"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</row>
    <row r="71" spans="4:18"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</row>
    <row r="72" spans="4:18"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</row>
  </sheetData>
  <mergeCells count="6">
    <mergeCell ref="K9:P9"/>
    <mergeCell ref="S10:T10"/>
    <mergeCell ref="U10:V10"/>
    <mergeCell ref="W10:X10"/>
    <mergeCell ref="I6:M6"/>
    <mergeCell ref="G7:P7"/>
  </mergeCells>
  <pageMargins left="0.31496062992125984" right="0.19685039370078741" top="0.39370078740157483" bottom="0.39370078740157483" header="0.51181102362204722" footer="0.51181102362204722"/>
  <pageSetup paperSize="9" scale="68" orientation="landscape" horizontalDpi="720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F82"/>
  <sheetViews>
    <sheetView workbookViewId="0">
      <selection activeCell="J68" sqref="J68"/>
    </sheetView>
  </sheetViews>
  <sheetFormatPr defaultRowHeight="13.2"/>
  <cols>
    <col min="1" max="1" width="5.88671875" customWidth="1"/>
    <col min="2" max="2" width="37.6640625" customWidth="1"/>
    <col min="3" max="3" width="8.6640625" customWidth="1"/>
    <col min="4" max="4" width="12" style="113" customWidth="1"/>
    <col min="5" max="5" width="8.88671875" style="113"/>
    <col min="6" max="6" width="8.88671875" style="200"/>
  </cols>
  <sheetData>
    <row r="1" spans="1:6" ht="13.8">
      <c r="A1" s="2"/>
      <c r="B1" s="107"/>
      <c r="C1" s="107"/>
      <c r="D1" s="108"/>
    </row>
    <row r="2" spans="1:6" ht="13.8">
      <c r="A2" s="2"/>
      <c r="B2" s="107"/>
      <c r="C2" s="107"/>
      <c r="D2" s="108"/>
    </row>
    <row r="3" spans="1:6" ht="13.8">
      <c r="A3" s="2"/>
      <c r="B3" s="107"/>
      <c r="C3" s="107"/>
      <c r="D3" s="108"/>
    </row>
    <row r="4" spans="1:6" ht="13.8">
      <c r="A4" s="1" t="s">
        <v>487</v>
      </c>
      <c r="B4" s="3"/>
      <c r="C4" s="3"/>
      <c r="D4" s="199"/>
    </row>
    <row r="5" spans="1:6">
      <c r="A5" s="1" t="s">
        <v>488</v>
      </c>
      <c r="B5" s="1"/>
      <c r="C5" s="1"/>
      <c r="D5" s="112"/>
    </row>
    <row r="6" spans="1:6">
      <c r="A6" s="1"/>
      <c r="B6" s="1"/>
      <c r="C6" s="1"/>
      <c r="D6" s="112"/>
    </row>
    <row r="7" spans="1:6" ht="13.8" thickBot="1">
      <c r="C7" s="200" t="s">
        <v>489</v>
      </c>
      <c r="E7" t="s">
        <v>926</v>
      </c>
    </row>
    <row r="8" spans="1:6" ht="13.8" thickTop="1">
      <c r="A8" s="114"/>
      <c r="B8" s="114"/>
      <c r="C8" s="114"/>
      <c r="D8" s="115"/>
      <c r="E8" s="201" t="s">
        <v>5</v>
      </c>
      <c r="F8" s="414" t="s">
        <v>4</v>
      </c>
    </row>
    <row r="9" spans="1:6">
      <c r="A9" s="116" t="s">
        <v>6</v>
      </c>
      <c r="B9" s="9" t="s">
        <v>490</v>
      </c>
      <c r="C9" s="9" t="s">
        <v>8</v>
      </c>
      <c r="D9" s="117" t="s">
        <v>35</v>
      </c>
      <c r="E9" s="117" t="s">
        <v>9</v>
      </c>
      <c r="F9" s="415" t="s">
        <v>10</v>
      </c>
    </row>
    <row r="10" spans="1:6">
      <c r="A10" s="116" t="s">
        <v>11</v>
      </c>
      <c r="B10" s="9" t="s">
        <v>12</v>
      </c>
      <c r="C10" s="9" t="s">
        <v>13</v>
      </c>
      <c r="D10" s="117" t="s">
        <v>14</v>
      </c>
      <c r="E10" s="202">
        <v>0.2</v>
      </c>
      <c r="F10" s="415" t="s">
        <v>14</v>
      </c>
    </row>
    <row r="11" spans="1:6" ht="13.8" thickBot="1">
      <c r="A11" s="116"/>
      <c r="B11" s="9"/>
      <c r="C11" s="9"/>
      <c r="D11" s="117" t="s">
        <v>9</v>
      </c>
      <c r="E11" s="117"/>
      <c r="F11" s="415" t="s">
        <v>9</v>
      </c>
    </row>
    <row r="12" spans="1:6" ht="14.4" thickTop="1" thickBot="1">
      <c r="A12" s="118">
        <v>1</v>
      </c>
      <c r="B12" s="119">
        <v>2</v>
      </c>
      <c r="C12" s="203">
        <v>3</v>
      </c>
      <c r="D12" s="204">
        <v>4</v>
      </c>
      <c r="E12" s="205">
        <v>5</v>
      </c>
      <c r="F12" s="419">
        <v>6</v>
      </c>
    </row>
    <row r="13" spans="1:6" ht="13.8" thickTop="1">
      <c r="A13" s="116"/>
      <c r="B13" s="9"/>
      <c r="C13" s="20"/>
      <c r="D13" s="206"/>
      <c r="E13" s="207"/>
      <c r="F13" s="420"/>
    </row>
    <row r="14" spans="1:6">
      <c r="A14" s="208">
        <v>1</v>
      </c>
      <c r="B14" s="209" t="s">
        <v>491</v>
      </c>
      <c r="C14" s="210" t="s">
        <v>492</v>
      </c>
      <c r="D14" s="124">
        <v>106.41000000000001</v>
      </c>
      <c r="E14" s="128">
        <f>F14-D14</f>
        <v>21.279999999999987</v>
      </c>
      <c r="F14" s="421">
        <v>127.69</v>
      </c>
    </row>
    <row r="15" spans="1:6">
      <c r="A15" s="208"/>
      <c r="B15" s="209" t="s">
        <v>493</v>
      </c>
      <c r="C15" s="210" t="s">
        <v>492</v>
      </c>
      <c r="D15" s="124">
        <v>111.47999999999999</v>
      </c>
      <c r="E15" s="128">
        <f t="shared" ref="E15:E27" si="0">F15-D15</f>
        <v>22.300000000000011</v>
      </c>
      <c r="F15" s="421">
        <v>133.78</v>
      </c>
    </row>
    <row r="16" spans="1:6">
      <c r="A16" s="208"/>
      <c r="B16" s="209" t="s">
        <v>494</v>
      </c>
      <c r="C16" s="210" t="s">
        <v>492</v>
      </c>
      <c r="D16" s="124">
        <v>165.51999999999998</v>
      </c>
      <c r="E16" s="128">
        <f t="shared" si="0"/>
        <v>33.100000000000023</v>
      </c>
      <c r="F16" s="421">
        <v>198.62</v>
      </c>
    </row>
    <row r="17" spans="1:6">
      <c r="A17" s="208"/>
      <c r="B17" s="209" t="s">
        <v>495</v>
      </c>
      <c r="C17" s="210" t="s">
        <v>492</v>
      </c>
      <c r="D17" s="124">
        <v>179.02</v>
      </c>
      <c r="E17" s="128">
        <f t="shared" si="0"/>
        <v>35.799999999999983</v>
      </c>
      <c r="F17" s="421">
        <v>214.82</v>
      </c>
    </row>
    <row r="18" spans="1:6">
      <c r="A18" s="208">
        <v>2</v>
      </c>
      <c r="B18" s="209" t="s">
        <v>496</v>
      </c>
      <c r="C18" s="210" t="s">
        <v>497</v>
      </c>
      <c r="D18" s="124">
        <v>1042.42</v>
      </c>
      <c r="E18" s="128">
        <f t="shared" si="0"/>
        <v>208.48000000000002</v>
      </c>
      <c r="F18" s="421">
        <v>1250.9000000000001</v>
      </c>
    </row>
    <row r="19" spans="1:6">
      <c r="A19" s="208"/>
      <c r="B19" s="211" t="s">
        <v>498</v>
      </c>
      <c r="C19" s="210" t="s">
        <v>497</v>
      </c>
      <c r="D19" s="124">
        <v>1457.89</v>
      </c>
      <c r="E19" s="128">
        <f t="shared" si="0"/>
        <v>291.57999999999993</v>
      </c>
      <c r="F19" s="421">
        <v>1749.47</v>
      </c>
    </row>
    <row r="20" spans="1:6">
      <c r="A20" s="208"/>
      <c r="B20" s="211" t="s">
        <v>499</v>
      </c>
      <c r="C20" s="210" t="s">
        <v>497</v>
      </c>
      <c r="D20" s="124">
        <v>1873.37</v>
      </c>
      <c r="E20" s="128">
        <f t="shared" si="0"/>
        <v>374.67000000000007</v>
      </c>
      <c r="F20" s="421">
        <v>2248.04</v>
      </c>
    </row>
    <row r="21" spans="1:6">
      <c r="A21" s="208">
        <v>3</v>
      </c>
      <c r="B21" s="212" t="s">
        <v>500</v>
      </c>
      <c r="C21" s="210" t="s">
        <v>501</v>
      </c>
      <c r="D21" s="124">
        <v>250.39999999999998</v>
      </c>
      <c r="E21" s="128">
        <f t="shared" si="0"/>
        <v>50.079999999999984</v>
      </c>
      <c r="F21" s="421">
        <v>300.47999999999996</v>
      </c>
    </row>
    <row r="22" spans="1:6">
      <c r="A22" s="208"/>
      <c r="B22" s="211" t="s">
        <v>498</v>
      </c>
      <c r="C22" s="210" t="s">
        <v>501</v>
      </c>
      <c r="D22" s="124">
        <v>443.31</v>
      </c>
      <c r="E22" s="128">
        <f t="shared" si="0"/>
        <v>88.660000000000025</v>
      </c>
      <c r="F22" s="421">
        <v>531.97</v>
      </c>
    </row>
    <row r="23" spans="1:6">
      <c r="A23" s="208">
        <v>4</v>
      </c>
      <c r="B23" s="209" t="s">
        <v>502</v>
      </c>
      <c r="C23" s="210" t="s">
        <v>497</v>
      </c>
      <c r="D23" s="124">
        <v>610.23</v>
      </c>
      <c r="E23" s="128">
        <f t="shared" si="0"/>
        <v>122.04999999999995</v>
      </c>
      <c r="F23" s="421">
        <v>732.28</v>
      </c>
    </row>
    <row r="24" spans="1:6">
      <c r="A24" s="208"/>
      <c r="B24" s="211" t="s">
        <v>498</v>
      </c>
      <c r="C24" s="210" t="s">
        <v>497</v>
      </c>
      <c r="D24" s="124">
        <v>727.07</v>
      </c>
      <c r="E24" s="128">
        <f t="shared" si="0"/>
        <v>145.40999999999997</v>
      </c>
      <c r="F24" s="421">
        <v>872.48</v>
      </c>
    </row>
    <row r="25" spans="1:6">
      <c r="A25" s="208">
        <v>5</v>
      </c>
      <c r="B25" s="211" t="s">
        <v>503</v>
      </c>
      <c r="C25" s="210" t="s">
        <v>504</v>
      </c>
      <c r="D25" s="124">
        <v>107.37</v>
      </c>
      <c r="E25" s="128">
        <f t="shared" si="0"/>
        <v>21.47</v>
      </c>
      <c r="F25" s="421">
        <v>128.84</v>
      </c>
    </row>
    <row r="26" spans="1:6">
      <c r="A26" s="208">
        <v>6</v>
      </c>
      <c r="B26" s="211" t="s">
        <v>505</v>
      </c>
      <c r="C26" s="210" t="s">
        <v>506</v>
      </c>
      <c r="D26" s="124">
        <v>101.33</v>
      </c>
      <c r="E26" s="128">
        <f t="shared" si="0"/>
        <v>20.269999999999996</v>
      </c>
      <c r="F26" s="421">
        <v>121.6</v>
      </c>
    </row>
    <row r="27" spans="1:6">
      <c r="A27" s="208"/>
      <c r="B27" s="211" t="s">
        <v>507</v>
      </c>
      <c r="C27" s="210" t="s">
        <v>506</v>
      </c>
      <c r="D27" s="124">
        <v>182.43</v>
      </c>
      <c r="E27" s="128">
        <f t="shared" si="0"/>
        <v>36.489999999999981</v>
      </c>
      <c r="F27" s="421">
        <v>218.92</v>
      </c>
    </row>
    <row r="28" spans="1:6">
      <c r="A28" s="208">
        <v>7</v>
      </c>
      <c r="B28" s="211" t="s">
        <v>508</v>
      </c>
      <c r="C28" s="20"/>
      <c r="D28" s="124"/>
      <c r="E28" s="213"/>
      <c r="F28" s="421"/>
    </row>
    <row r="29" spans="1:6">
      <c r="A29" s="208"/>
      <c r="B29" s="211" t="s">
        <v>509</v>
      </c>
      <c r="C29" s="210" t="s">
        <v>510</v>
      </c>
      <c r="D29" s="124">
        <v>121.63999999999999</v>
      </c>
      <c r="E29" s="128">
        <f t="shared" ref="E29:E31" si="1">F29-D29</f>
        <v>24.330000000000013</v>
      </c>
      <c r="F29" s="421">
        <v>145.97</v>
      </c>
    </row>
    <row r="30" spans="1:6">
      <c r="A30" s="208">
        <v>8</v>
      </c>
      <c r="B30" s="211" t="s">
        <v>511</v>
      </c>
      <c r="C30" s="210" t="s">
        <v>506</v>
      </c>
      <c r="D30" s="124">
        <v>625.16</v>
      </c>
      <c r="E30" s="128">
        <f t="shared" si="1"/>
        <v>125.03000000000009</v>
      </c>
      <c r="F30" s="421">
        <v>750.19</v>
      </c>
    </row>
    <row r="31" spans="1:6">
      <c r="A31" s="208"/>
      <c r="B31" s="211" t="s">
        <v>507</v>
      </c>
      <c r="C31" s="210" t="s">
        <v>506</v>
      </c>
      <c r="D31" s="124">
        <v>1125.29</v>
      </c>
      <c r="E31" s="128">
        <f t="shared" si="1"/>
        <v>225.05999999999995</v>
      </c>
      <c r="F31" s="421">
        <v>1350.35</v>
      </c>
    </row>
    <row r="32" spans="1:6">
      <c r="A32" s="208">
        <v>9</v>
      </c>
      <c r="B32" s="211" t="s">
        <v>512</v>
      </c>
      <c r="C32" s="20"/>
      <c r="D32" s="128"/>
      <c r="E32" s="213"/>
      <c r="F32" s="421"/>
    </row>
    <row r="33" spans="1:6">
      <c r="A33" s="208"/>
      <c r="B33" s="211" t="s">
        <v>513</v>
      </c>
      <c r="C33" s="210" t="s">
        <v>510</v>
      </c>
      <c r="D33" s="124">
        <v>668.82</v>
      </c>
      <c r="E33" s="128">
        <f t="shared" ref="E33:E80" si="2">F33-D33</f>
        <v>133.76</v>
      </c>
      <c r="F33" s="421">
        <v>802.58</v>
      </c>
    </row>
    <row r="34" spans="1:6">
      <c r="A34" s="208">
        <v>10</v>
      </c>
      <c r="B34" s="211" t="s">
        <v>514</v>
      </c>
      <c r="C34" s="210" t="s">
        <v>506</v>
      </c>
      <c r="D34" s="124">
        <v>2315.4700000000003</v>
      </c>
      <c r="E34" s="128">
        <f t="shared" si="2"/>
        <v>463.08999999999969</v>
      </c>
      <c r="F34" s="421">
        <v>2778.56</v>
      </c>
    </row>
    <row r="35" spans="1:6">
      <c r="A35" s="208"/>
      <c r="B35" s="211" t="s">
        <v>515</v>
      </c>
      <c r="C35" s="210" t="s">
        <v>506</v>
      </c>
      <c r="D35" s="124">
        <v>4515.1400000000003</v>
      </c>
      <c r="E35" s="128">
        <f t="shared" si="2"/>
        <v>903.02999999999975</v>
      </c>
      <c r="F35" s="421">
        <v>5418.17</v>
      </c>
    </row>
    <row r="36" spans="1:6">
      <c r="A36" s="208">
        <v>11</v>
      </c>
      <c r="B36" s="211" t="s">
        <v>516</v>
      </c>
      <c r="C36" s="210" t="s">
        <v>510</v>
      </c>
      <c r="D36" s="124">
        <v>2259.12</v>
      </c>
      <c r="E36" s="128">
        <f t="shared" si="2"/>
        <v>451.82000000000016</v>
      </c>
      <c r="F36" s="421">
        <v>2710.94</v>
      </c>
    </row>
    <row r="37" spans="1:6">
      <c r="A37" s="208">
        <v>12</v>
      </c>
      <c r="B37" s="211" t="s">
        <v>517</v>
      </c>
      <c r="C37" s="210" t="s">
        <v>506</v>
      </c>
      <c r="D37" s="124">
        <v>685.72</v>
      </c>
      <c r="E37" s="128">
        <f t="shared" si="2"/>
        <v>137.13999999999999</v>
      </c>
      <c r="F37" s="421">
        <v>822.86</v>
      </c>
    </row>
    <row r="38" spans="1:6">
      <c r="A38" s="208">
        <v>13</v>
      </c>
      <c r="B38" s="211" t="s">
        <v>518</v>
      </c>
      <c r="C38" s="210" t="s">
        <v>510</v>
      </c>
      <c r="D38" s="124">
        <v>393.39</v>
      </c>
      <c r="E38" s="128">
        <f t="shared" si="2"/>
        <v>78.680000000000007</v>
      </c>
      <c r="F38" s="421">
        <v>472.07</v>
      </c>
    </row>
    <row r="39" spans="1:6">
      <c r="A39" s="208">
        <v>14</v>
      </c>
      <c r="B39" s="211" t="s">
        <v>519</v>
      </c>
      <c r="C39" s="210" t="s">
        <v>520</v>
      </c>
      <c r="D39" s="124">
        <v>480.93999999999994</v>
      </c>
      <c r="E39" s="128">
        <f t="shared" si="2"/>
        <v>96.190000000000055</v>
      </c>
      <c r="F39" s="421">
        <v>577.13</v>
      </c>
    </row>
    <row r="40" spans="1:6">
      <c r="A40" s="208">
        <v>15</v>
      </c>
      <c r="B40" s="211" t="s">
        <v>521</v>
      </c>
      <c r="C40" s="210" t="s">
        <v>510</v>
      </c>
      <c r="D40" s="124">
        <v>280.96000000000004</v>
      </c>
      <c r="E40" s="128">
        <f t="shared" si="2"/>
        <v>56.189999999999941</v>
      </c>
      <c r="F40" s="421">
        <v>337.15</v>
      </c>
    </row>
    <row r="41" spans="1:6">
      <c r="A41" s="208">
        <v>16</v>
      </c>
      <c r="B41" s="209" t="s">
        <v>522</v>
      </c>
      <c r="C41" s="210" t="s">
        <v>523</v>
      </c>
      <c r="D41" s="124">
        <v>819.27</v>
      </c>
      <c r="E41" s="128">
        <f t="shared" si="2"/>
        <v>163.85000000000002</v>
      </c>
      <c r="F41" s="421">
        <v>983.12</v>
      </c>
    </row>
    <row r="42" spans="1:6">
      <c r="A42" s="208"/>
      <c r="B42" s="211" t="s">
        <v>524</v>
      </c>
      <c r="C42" s="210" t="s">
        <v>523</v>
      </c>
      <c r="D42" s="124">
        <v>1033.01</v>
      </c>
      <c r="E42" s="128">
        <f t="shared" si="2"/>
        <v>206.59999999999991</v>
      </c>
      <c r="F42" s="421">
        <v>1239.6099999999999</v>
      </c>
    </row>
    <row r="43" spans="1:6">
      <c r="A43" s="208"/>
      <c r="B43" s="211" t="s">
        <v>525</v>
      </c>
      <c r="C43" s="210" t="s">
        <v>523</v>
      </c>
      <c r="D43" s="124">
        <v>819.27</v>
      </c>
      <c r="E43" s="128">
        <f t="shared" si="2"/>
        <v>163.85000000000002</v>
      </c>
      <c r="F43" s="421">
        <v>983.12</v>
      </c>
    </row>
    <row r="44" spans="1:6">
      <c r="A44" s="208"/>
      <c r="B44" s="211" t="s">
        <v>526</v>
      </c>
      <c r="C44" s="210" t="s">
        <v>523</v>
      </c>
      <c r="D44" s="124">
        <v>997.45</v>
      </c>
      <c r="E44" s="128">
        <f t="shared" si="2"/>
        <v>199.49</v>
      </c>
      <c r="F44" s="421">
        <v>1196.94</v>
      </c>
    </row>
    <row r="45" spans="1:6">
      <c r="A45" s="208">
        <v>17</v>
      </c>
      <c r="B45" s="209" t="s">
        <v>527</v>
      </c>
      <c r="C45" s="210" t="s">
        <v>523</v>
      </c>
      <c r="D45" s="124">
        <v>1050.8300000000002</v>
      </c>
      <c r="E45" s="128">
        <f t="shared" si="2"/>
        <v>210.16999999999985</v>
      </c>
      <c r="F45" s="421">
        <v>1261</v>
      </c>
    </row>
    <row r="46" spans="1:6">
      <c r="A46" s="208"/>
      <c r="B46" s="211" t="s">
        <v>524</v>
      </c>
      <c r="C46" s="210" t="s">
        <v>523</v>
      </c>
      <c r="D46" s="124">
        <v>1211.17</v>
      </c>
      <c r="E46" s="128">
        <f t="shared" si="2"/>
        <v>242.23000000000002</v>
      </c>
      <c r="F46" s="421">
        <v>1453.4</v>
      </c>
    </row>
    <row r="47" spans="1:6">
      <c r="A47" s="208"/>
      <c r="B47" s="211" t="s">
        <v>525</v>
      </c>
      <c r="C47" s="210" t="s">
        <v>523</v>
      </c>
      <c r="D47" s="124">
        <v>1050.8300000000002</v>
      </c>
      <c r="E47" s="128">
        <f t="shared" si="2"/>
        <v>210.16999999999985</v>
      </c>
      <c r="F47" s="421">
        <v>1261</v>
      </c>
    </row>
    <row r="48" spans="1:6">
      <c r="A48" s="208"/>
      <c r="B48" s="211" t="s">
        <v>526</v>
      </c>
      <c r="C48" s="210" t="s">
        <v>523</v>
      </c>
      <c r="D48" s="124">
        <v>1282.3900000000001</v>
      </c>
      <c r="E48" s="128">
        <f t="shared" si="2"/>
        <v>256.47999999999979</v>
      </c>
      <c r="F48" s="421">
        <v>1538.87</v>
      </c>
    </row>
    <row r="49" spans="1:6">
      <c r="A49" s="208">
        <v>18</v>
      </c>
      <c r="B49" s="209" t="s">
        <v>528</v>
      </c>
      <c r="C49" s="210" t="s">
        <v>523</v>
      </c>
      <c r="D49" s="124">
        <v>1211.17</v>
      </c>
      <c r="E49" s="128">
        <f t="shared" si="2"/>
        <v>242.23000000000002</v>
      </c>
      <c r="F49" s="421">
        <v>1453.4</v>
      </c>
    </row>
    <row r="50" spans="1:6">
      <c r="A50" s="208"/>
      <c r="B50" s="211" t="s">
        <v>524</v>
      </c>
      <c r="C50" s="210" t="s">
        <v>523</v>
      </c>
      <c r="D50" s="124">
        <v>1478.3</v>
      </c>
      <c r="E50" s="128">
        <f t="shared" si="2"/>
        <v>295.65999999999985</v>
      </c>
      <c r="F50" s="421">
        <v>1773.9599999999998</v>
      </c>
    </row>
    <row r="51" spans="1:6">
      <c r="A51" s="208"/>
      <c r="B51" s="211" t="s">
        <v>525</v>
      </c>
      <c r="C51" s="210" t="s">
        <v>523</v>
      </c>
      <c r="D51" s="124">
        <v>1211.17</v>
      </c>
      <c r="E51" s="128">
        <f t="shared" si="2"/>
        <v>242.23000000000002</v>
      </c>
      <c r="F51" s="421">
        <v>1453.4</v>
      </c>
    </row>
    <row r="52" spans="1:6">
      <c r="A52" s="208"/>
      <c r="B52" s="211" t="s">
        <v>526</v>
      </c>
      <c r="C52" s="210" t="s">
        <v>523</v>
      </c>
      <c r="D52" s="124">
        <v>1318.05</v>
      </c>
      <c r="E52" s="128">
        <f t="shared" si="2"/>
        <v>263.6099999999999</v>
      </c>
      <c r="F52" s="421">
        <v>1581.6599999999999</v>
      </c>
    </row>
    <row r="53" spans="1:6">
      <c r="A53" s="208">
        <v>19</v>
      </c>
      <c r="B53" s="211" t="s">
        <v>529</v>
      </c>
      <c r="C53" s="210" t="s">
        <v>530</v>
      </c>
      <c r="D53" s="124">
        <v>409.64</v>
      </c>
      <c r="E53" s="128">
        <f t="shared" si="2"/>
        <v>81.93</v>
      </c>
      <c r="F53" s="421">
        <v>491.57</v>
      </c>
    </row>
    <row r="54" spans="1:6">
      <c r="A54" s="208"/>
      <c r="B54" s="211" t="s">
        <v>524</v>
      </c>
      <c r="C54" s="210" t="s">
        <v>530</v>
      </c>
      <c r="D54" s="124">
        <v>667.9</v>
      </c>
      <c r="E54" s="128">
        <f t="shared" si="2"/>
        <v>133.57999999999993</v>
      </c>
      <c r="F54" s="421">
        <v>801.4799999999999</v>
      </c>
    </row>
    <row r="55" spans="1:6">
      <c r="A55" s="208">
        <v>20</v>
      </c>
      <c r="B55" s="211" t="s">
        <v>531</v>
      </c>
      <c r="C55" s="210" t="s">
        <v>532</v>
      </c>
      <c r="D55" s="124">
        <v>206.58</v>
      </c>
      <c r="E55" s="128">
        <f t="shared" si="2"/>
        <v>41.319999999999993</v>
      </c>
      <c r="F55" s="421">
        <v>247.9</v>
      </c>
    </row>
    <row r="56" spans="1:6">
      <c r="A56" s="208"/>
      <c r="B56" s="211" t="s">
        <v>524</v>
      </c>
      <c r="C56" s="210" t="s">
        <v>532</v>
      </c>
      <c r="D56" s="124">
        <v>641.20000000000005</v>
      </c>
      <c r="E56" s="128">
        <f t="shared" si="2"/>
        <v>128.24</v>
      </c>
      <c r="F56" s="421">
        <v>769.44</v>
      </c>
    </row>
    <row r="57" spans="1:6">
      <c r="A57" s="208"/>
      <c r="B57" s="211" t="s">
        <v>533</v>
      </c>
      <c r="C57" s="210" t="s">
        <v>532</v>
      </c>
      <c r="D57" s="124">
        <v>1077.6100000000001</v>
      </c>
      <c r="E57" s="128">
        <f t="shared" si="2"/>
        <v>215.51999999999998</v>
      </c>
      <c r="F57" s="421">
        <v>1293.1300000000001</v>
      </c>
    </row>
    <row r="58" spans="1:6">
      <c r="A58" s="208">
        <v>21</v>
      </c>
      <c r="B58" s="211" t="s">
        <v>534</v>
      </c>
      <c r="C58" s="210" t="s">
        <v>532</v>
      </c>
      <c r="D58" s="124">
        <v>211.95</v>
      </c>
      <c r="E58" s="128">
        <f t="shared" si="2"/>
        <v>42.389999999999986</v>
      </c>
      <c r="F58" s="421">
        <v>254.33999999999997</v>
      </c>
    </row>
    <row r="59" spans="1:6">
      <c r="A59" s="208"/>
      <c r="B59" s="211" t="s">
        <v>524</v>
      </c>
      <c r="C59" s="210" t="s">
        <v>532</v>
      </c>
      <c r="D59" s="124">
        <v>703.55</v>
      </c>
      <c r="E59" s="128">
        <f t="shared" si="2"/>
        <v>140.70999999999992</v>
      </c>
      <c r="F59" s="421">
        <v>844.25999999999988</v>
      </c>
    </row>
    <row r="60" spans="1:6">
      <c r="A60" s="208"/>
      <c r="B60" s="211" t="s">
        <v>533</v>
      </c>
      <c r="C60" s="210" t="s">
        <v>532</v>
      </c>
      <c r="D60" s="124">
        <v>1246.75</v>
      </c>
      <c r="E60" s="128">
        <f t="shared" si="2"/>
        <v>249.34999999999991</v>
      </c>
      <c r="F60" s="421">
        <v>1496.1</v>
      </c>
    </row>
    <row r="61" spans="1:6">
      <c r="A61" s="208">
        <v>22</v>
      </c>
      <c r="B61" s="211" t="s">
        <v>535</v>
      </c>
      <c r="C61" s="210" t="s">
        <v>532</v>
      </c>
      <c r="D61" s="124">
        <v>219.08999999999997</v>
      </c>
      <c r="E61" s="128">
        <f t="shared" si="2"/>
        <v>43.82000000000005</v>
      </c>
      <c r="F61" s="421">
        <v>262.91000000000003</v>
      </c>
    </row>
    <row r="62" spans="1:6">
      <c r="A62" s="208"/>
      <c r="B62" s="211" t="s">
        <v>524</v>
      </c>
      <c r="C62" s="210" t="s">
        <v>532</v>
      </c>
      <c r="D62" s="124">
        <v>783.72</v>
      </c>
      <c r="E62" s="128">
        <f t="shared" si="2"/>
        <v>156.74</v>
      </c>
      <c r="F62" s="421">
        <v>940.46</v>
      </c>
    </row>
    <row r="63" spans="1:6">
      <c r="A63" s="208"/>
      <c r="B63" s="211" t="s">
        <v>533</v>
      </c>
      <c r="C63" s="210" t="s">
        <v>532</v>
      </c>
      <c r="D63" s="124">
        <v>1478.3</v>
      </c>
      <c r="E63" s="128">
        <f t="shared" si="2"/>
        <v>295.65999999999985</v>
      </c>
      <c r="F63" s="421">
        <v>1773.9599999999998</v>
      </c>
    </row>
    <row r="64" spans="1:6">
      <c r="A64" s="208">
        <v>23</v>
      </c>
      <c r="B64" s="211" t="s">
        <v>536</v>
      </c>
      <c r="C64" s="210" t="s">
        <v>532</v>
      </c>
      <c r="D64" s="124">
        <v>463.1</v>
      </c>
      <c r="E64" s="128">
        <f t="shared" si="2"/>
        <v>92.62</v>
      </c>
      <c r="F64" s="421">
        <v>555.72</v>
      </c>
    </row>
    <row r="65" spans="1:6">
      <c r="A65" s="208"/>
      <c r="B65" s="211" t="s">
        <v>537</v>
      </c>
      <c r="C65" s="210" t="s">
        <v>532</v>
      </c>
      <c r="D65" s="124">
        <v>284.94</v>
      </c>
      <c r="E65" s="128">
        <f t="shared" si="2"/>
        <v>56.990000000000009</v>
      </c>
      <c r="F65" s="421">
        <v>341.93</v>
      </c>
    </row>
    <row r="66" spans="1:6">
      <c r="A66" s="208"/>
      <c r="B66" s="211" t="s">
        <v>538</v>
      </c>
      <c r="C66" s="210" t="s">
        <v>532</v>
      </c>
      <c r="D66" s="124">
        <v>409.64</v>
      </c>
      <c r="E66" s="128">
        <f t="shared" si="2"/>
        <v>81.93</v>
      </c>
      <c r="F66" s="421">
        <v>491.57</v>
      </c>
    </row>
    <row r="67" spans="1:6">
      <c r="A67" s="208">
        <v>24</v>
      </c>
      <c r="B67" s="211" t="s">
        <v>539</v>
      </c>
      <c r="C67" s="210" t="s">
        <v>523</v>
      </c>
      <c r="D67" s="124">
        <v>240.45</v>
      </c>
      <c r="E67" s="128">
        <f t="shared" si="2"/>
        <v>48.089999999999975</v>
      </c>
      <c r="F67" s="421">
        <v>288.53999999999996</v>
      </c>
    </row>
    <row r="68" spans="1:6">
      <c r="A68" s="208"/>
      <c r="B68" s="211" t="s">
        <v>524</v>
      </c>
      <c r="C68" s="210" t="s">
        <v>523</v>
      </c>
      <c r="D68" s="124">
        <v>641.20000000000005</v>
      </c>
      <c r="E68" s="128">
        <f t="shared" si="2"/>
        <v>128.24</v>
      </c>
      <c r="F68" s="421">
        <v>769.44</v>
      </c>
    </row>
    <row r="69" spans="1:6">
      <c r="A69" s="208">
        <v>25</v>
      </c>
      <c r="B69" s="211" t="s">
        <v>540</v>
      </c>
      <c r="C69" s="210" t="s">
        <v>523</v>
      </c>
      <c r="D69" s="124">
        <v>382.95000000000005</v>
      </c>
      <c r="E69" s="128">
        <f t="shared" si="2"/>
        <v>76.589999999999975</v>
      </c>
      <c r="F69" s="421">
        <v>459.54</v>
      </c>
    </row>
    <row r="70" spans="1:6">
      <c r="A70" s="208">
        <v>26</v>
      </c>
      <c r="B70" s="211" t="s">
        <v>541</v>
      </c>
      <c r="C70" s="210" t="s">
        <v>523</v>
      </c>
      <c r="D70" s="124">
        <v>284.94</v>
      </c>
      <c r="E70" s="128">
        <f t="shared" si="2"/>
        <v>56.990000000000009</v>
      </c>
      <c r="F70" s="421">
        <v>341.93</v>
      </c>
    </row>
    <row r="71" spans="1:6">
      <c r="A71" s="208">
        <v>27</v>
      </c>
      <c r="B71" s="211" t="s">
        <v>542</v>
      </c>
      <c r="C71" s="210" t="s">
        <v>532</v>
      </c>
      <c r="D71" s="124">
        <v>676.81999999999994</v>
      </c>
      <c r="E71" s="128">
        <f t="shared" si="2"/>
        <v>135.36000000000001</v>
      </c>
      <c r="F71" s="421">
        <v>812.18</v>
      </c>
    </row>
    <row r="72" spans="1:6">
      <c r="A72" s="208"/>
      <c r="B72" s="211" t="s">
        <v>524</v>
      </c>
      <c r="C72" s="210" t="s">
        <v>532</v>
      </c>
      <c r="D72" s="124">
        <v>463.1</v>
      </c>
      <c r="E72" s="128">
        <f t="shared" si="2"/>
        <v>92.62</v>
      </c>
      <c r="F72" s="421">
        <v>555.72</v>
      </c>
    </row>
    <row r="73" spans="1:6">
      <c r="A73" s="208">
        <v>28</v>
      </c>
      <c r="B73" s="211" t="s">
        <v>543</v>
      </c>
      <c r="C73" s="210" t="s">
        <v>532</v>
      </c>
      <c r="D73" s="124">
        <v>322.39</v>
      </c>
      <c r="E73" s="128">
        <f t="shared" si="2"/>
        <v>64.480000000000018</v>
      </c>
      <c r="F73" s="421">
        <v>386.87</v>
      </c>
    </row>
    <row r="74" spans="1:6">
      <c r="A74" s="208">
        <v>29</v>
      </c>
      <c r="B74" s="209" t="s">
        <v>544</v>
      </c>
      <c r="C74" s="210" t="s">
        <v>545</v>
      </c>
      <c r="D74" s="124">
        <v>100.29</v>
      </c>
      <c r="E74" s="128">
        <f t="shared" si="2"/>
        <v>20.059999999999988</v>
      </c>
      <c r="F74" s="421">
        <v>120.35</v>
      </c>
    </row>
    <row r="75" spans="1:6">
      <c r="A75" s="208">
        <v>30</v>
      </c>
      <c r="B75" s="211" t="s">
        <v>546</v>
      </c>
      <c r="C75" s="210" t="s">
        <v>547</v>
      </c>
      <c r="D75" s="124">
        <v>447.06999999999994</v>
      </c>
      <c r="E75" s="128">
        <f t="shared" si="2"/>
        <v>89.410000000000082</v>
      </c>
      <c r="F75" s="421">
        <v>536.48</v>
      </c>
    </row>
    <row r="76" spans="1:6">
      <c r="A76" s="208"/>
      <c r="B76" s="211" t="s">
        <v>548</v>
      </c>
      <c r="C76" s="210" t="s">
        <v>547</v>
      </c>
      <c r="D76" s="124">
        <v>511.20000000000005</v>
      </c>
      <c r="E76" s="128">
        <f t="shared" si="2"/>
        <v>102.24000000000001</v>
      </c>
      <c r="F76" s="421">
        <v>613.44000000000005</v>
      </c>
    </row>
    <row r="77" spans="1:6">
      <c r="A77" s="208"/>
      <c r="B77" s="211" t="s">
        <v>498</v>
      </c>
      <c r="C77" s="210" t="s">
        <v>547</v>
      </c>
      <c r="D77" s="124">
        <v>660.81</v>
      </c>
      <c r="E77" s="128">
        <f t="shared" si="2"/>
        <v>132.16000000000008</v>
      </c>
      <c r="F77" s="421">
        <v>792.97</v>
      </c>
    </row>
    <row r="78" spans="1:6">
      <c r="A78" s="208">
        <v>31</v>
      </c>
      <c r="B78" s="211" t="s">
        <v>549</v>
      </c>
      <c r="C78" s="210" t="s">
        <v>550</v>
      </c>
      <c r="D78" s="124">
        <v>480.93999999999994</v>
      </c>
      <c r="E78" s="128">
        <f t="shared" si="2"/>
        <v>96.190000000000055</v>
      </c>
      <c r="F78" s="421">
        <v>577.13</v>
      </c>
    </row>
    <row r="79" spans="1:6">
      <c r="A79" s="208">
        <v>32</v>
      </c>
      <c r="B79" s="211" t="s">
        <v>551</v>
      </c>
      <c r="C79" s="210" t="s">
        <v>552</v>
      </c>
      <c r="D79" s="124">
        <v>28.490000000000002</v>
      </c>
      <c r="E79" s="128">
        <f t="shared" si="2"/>
        <v>5.6999999999999957</v>
      </c>
      <c r="F79" s="421">
        <v>34.19</v>
      </c>
    </row>
    <row r="80" spans="1:6">
      <c r="A80" s="208">
        <v>33</v>
      </c>
      <c r="B80" s="212" t="s">
        <v>553</v>
      </c>
      <c r="C80" s="210" t="s">
        <v>554</v>
      </c>
      <c r="D80" s="124">
        <v>238.71000000000004</v>
      </c>
      <c r="E80" s="128">
        <f t="shared" si="2"/>
        <v>47.739999999999952</v>
      </c>
      <c r="F80" s="421">
        <v>286.45</v>
      </c>
    </row>
    <row r="81" spans="1:6" ht="13.8" thickBot="1">
      <c r="A81" s="214"/>
      <c r="B81" s="214"/>
      <c r="C81" s="215"/>
      <c r="D81" s="134"/>
      <c r="E81" s="134"/>
      <c r="F81" s="422"/>
    </row>
    <row r="82" spans="1:6" ht="13.8" thickTop="1"/>
  </sheetData>
  <pageMargins left="0.78740157480314965" right="0" top="0.39370078740157483" bottom="0.55118110236220474" header="0.19685039370078741" footer="0.23622047244094491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20" sqref="D20"/>
    </sheetView>
  </sheetViews>
  <sheetFormatPr defaultRowHeight="13.2"/>
  <cols>
    <col min="1" max="1" width="5.5546875" customWidth="1"/>
    <col min="2" max="2" width="28.6640625" customWidth="1"/>
    <col min="3" max="3" width="7.88671875" customWidth="1"/>
    <col min="4" max="4" width="9.77734375" customWidth="1"/>
  </cols>
  <sheetData>
    <row r="1" spans="1:6">
      <c r="E1" s="4"/>
      <c r="F1" s="4"/>
    </row>
    <row r="2" spans="1:6">
      <c r="E2" s="4"/>
      <c r="F2" s="4"/>
    </row>
    <row r="3" spans="1:6">
      <c r="E3" s="4"/>
      <c r="F3" s="4"/>
    </row>
    <row r="4" spans="1:6">
      <c r="E4" s="4"/>
      <c r="F4" s="4"/>
    </row>
    <row r="5" spans="1:6">
      <c r="E5" s="4"/>
      <c r="F5" s="4"/>
    </row>
    <row r="7" spans="1:6">
      <c r="A7" s="4"/>
      <c r="B7" s="1" t="s">
        <v>555</v>
      </c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9" spans="1:6">
      <c r="A9" s="4"/>
      <c r="B9" s="4" t="s">
        <v>556</v>
      </c>
      <c r="C9" s="4"/>
      <c r="D9" s="4"/>
      <c r="E9" s="4"/>
      <c r="F9" s="4"/>
    </row>
    <row r="10" spans="1:6">
      <c r="A10" s="4"/>
      <c r="B10" s="4" t="s">
        <v>557</v>
      </c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  <row r="12" spans="1:6">
      <c r="C12" s="113" t="s">
        <v>3</v>
      </c>
      <c r="D12" s="216"/>
      <c r="E12" t="s">
        <v>926</v>
      </c>
      <c r="F12" s="217"/>
    </row>
    <row r="13" spans="1:6">
      <c r="A13" s="218"/>
      <c r="B13" s="219"/>
      <c r="C13" s="218"/>
      <c r="D13" s="220"/>
      <c r="E13" s="221"/>
      <c r="F13" s="220" t="s">
        <v>558</v>
      </c>
    </row>
    <row r="14" spans="1:6">
      <c r="A14" s="90" t="s">
        <v>470</v>
      </c>
      <c r="B14" s="80" t="s">
        <v>7</v>
      </c>
      <c r="C14" s="90" t="s">
        <v>8</v>
      </c>
      <c r="D14" s="222" t="s">
        <v>259</v>
      </c>
      <c r="E14" s="223" t="s">
        <v>14</v>
      </c>
      <c r="F14" s="222" t="s">
        <v>43</v>
      </c>
    </row>
    <row r="15" spans="1:6">
      <c r="A15" s="90" t="s">
        <v>559</v>
      </c>
      <c r="B15" s="30"/>
      <c r="C15" s="90" t="s">
        <v>13</v>
      </c>
      <c r="D15" s="222" t="s">
        <v>461</v>
      </c>
      <c r="E15" s="224">
        <v>0.2</v>
      </c>
      <c r="F15" s="222" t="s">
        <v>560</v>
      </c>
    </row>
    <row r="16" spans="1:6">
      <c r="A16" s="92"/>
      <c r="B16" s="225"/>
      <c r="C16" s="92"/>
      <c r="D16" s="226" t="s">
        <v>9</v>
      </c>
      <c r="E16" s="227"/>
      <c r="F16" s="226" t="s">
        <v>9</v>
      </c>
    </row>
    <row r="17" spans="1:6">
      <c r="A17" s="94"/>
      <c r="B17" s="30"/>
      <c r="C17" s="94"/>
      <c r="D17" s="222"/>
      <c r="E17" s="228"/>
      <c r="F17" s="229"/>
    </row>
    <row r="18" spans="1:6">
      <c r="A18" s="94" t="s">
        <v>454</v>
      </c>
      <c r="B18" s="30" t="s">
        <v>561</v>
      </c>
      <c r="C18" s="94"/>
      <c r="D18" s="229"/>
      <c r="E18" s="228"/>
      <c r="F18" s="229"/>
    </row>
    <row r="19" spans="1:6">
      <c r="A19" s="94"/>
      <c r="B19" s="30" t="s">
        <v>562</v>
      </c>
      <c r="C19" s="94"/>
      <c r="D19" s="229"/>
      <c r="E19" s="228"/>
      <c r="F19" s="229"/>
    </row>
    <row r="20" spans="1:6">
      <c r="A20" s="94"/>
      <c r="B20" s="30" t="s">
        <v>563</v>
      </c>
      <c r="C20" s="90" t="s">
        <v>564</v>
      </c>
      <c r="D20" s="230">
        <v>239.96</v>
      </c>
      <c r="E20" s="231">
        <v>47.99</v>
      </c>
      <c r="F20" s="230">
        <v>287.95</v>
      </c>
    </row>
    <row r="21" spans="1:6">
      <c r="A21" s="94"/>
      <c r="B21" s="30"/>
      <c r="C21" s="94"/>
      <c r="D21" s="229"/>
      <c r="E21" s="228"/>
      <c r="F21" s="229"/>
    </row>
    <row r="22" spans="1:6">
      <c r="A22" s="94" t="s">
        <v>455</v>
      </c>
      <c r="B22" s="30" t="s">
        <v>565</v>
      </c>
      <c r="C22" s="94"/>
      <c r="D22" s="229"/>
      <c r="E22" s="228"/>
      <c r="F22" s="229"/>
    </row>
    <row r="23" spans="1:6">
      <c r="A23" s="94"/>
      <c r="B23" s="232" t="s">
        <v>566</v>
      </c>
      <c r="C23" s="90" t="s">
        <v>564</v>
      </c>
      <c r="D23" s="230">
        <v>63.91</v>
      </c>
      <c r="E23" s="228">
        <v>12.78</v>
      </c>
      <c r="F23" s="229">
        <v>76.69</v>
      </c>
    </row>
    <row r="24" spans="1:6">
      <c r="A24" s="92"/>
      <c r="B24" s="225" t="s">
        <v>563</v>
      </c>
      <c r="C24" s="92"/>
      <c r="D24" s="233"/>
      <c r="E24" s="227"/>
      <c r="F24" s="233"/>
    </row>
    <row r="33" spans="2:2">
      <c r="B33" s="38"/>
    </row>
  </sheetData>
  <pageMargins left="1.1811023622047245" right="0" top="0.98425196850393704" bottom="0" header="0.51181102362204722" footer="0.51181102362204722"/>
  <pageSetup paperSize="9" orientation="portrait" blackAndWhite="1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13</vt:i4>
      </vt:variant>
    </vt:vector>
  </HeadingPairs>
  <TitlesOfParts>
    <vt:vector size="41" baseType="lpstr">
      <vt:lpstr>до відома споживачів</vt:lpstr>
      <vt:lpstr>прот1</vt:lpstr>
      <vt:lpstr>прот2</vt:lpstr>
      <vt:lpstr>прот3</vt:lpstr>
      <vt:lpstr>прот4</vt:lpstr>
      <vt:lpstr>прот 6</vt:lpstr>
      <vt:lpstr>повер 07.12 </vt:lpstr>
      <vt:lpstr>прот7</vt:lpstr>
      <vt:lpstr>прот8</vt:lpstr>
      <vt:lpstr>прот11</vt:lpstr>
      <vt:lpstr>БСГС 07.12</vt:lpstr>
      <vt:lpstr>прот13</vt:lpstr>
      <vt:lpstr>прот14(і)</vt:lpstr>
      <vt:lpstr>прот14(поб)</vt:lpstr>
      <vt:lpstr>прот15</vt:lpstr>
      <vt:lpstr>прот16</vt:lpstr>
      <vt:lpstr>прот 18</vt:lpstr>
      <vt:lpstr>прот19</vt:lpstr>
      <vt:lpstr>прот20</vt:lpstr>
      <vt:lpstr> прот21</vt:lpstr>
      <vt:lpstr>прот22</vt:lpstr>
      <vt:lpstr>екпертиза та повірка</vt:lpstr>
      <vt:lpstr>прот25</vt:lpstr>
      <vt:lpstr>прот27</vt:lpstr>
      <vt:lpstr>прот 28</vt:lpstr>
      <vt:lpstr>інші роботи</vt:lpstr>
      <vt:lpstr>Лист1</vt:lpstr>
      <vt:lpstr>Лист3</vt:lpstr>
      <vt:lpstr>'прот14(і)'!Заголовки_для_печати</vt:lpstr>
      <vt:lpstr>'прот14(поб)'!Заголовки_для_печати</vt:lpstr>
      <vt:lpstr>прот2!Заголовки_для_печати</vt:lpstr>
      <vt:lpstr>прот25!Заголовки_для_печати</vt:lpstr>
      <vt:lpstr>прот27!Заголовки_для_печати</vt:lpstr>
      <vt:lpstr>прот4!Заголовки_для_печати</vt:lpstr>
      <vt:lpstr>прот7!Заголовки_для_печати</vt:lpstr>
      <vt:lpstr>'БСГС 07.12'!Область_печати</vt:lpstr>
      <vt:lpstr>'екпертиза та повірка'!Область_печати</vt:lpstr>
      <vt:lpstr>'прот14(поб)'!Область_печати</vt:lpstr>
      <vt:lpstr>прот15!Область_печати</vt:lpstr>
      <vt:lpstr>прот27!Область_печати</vt:lpstr>
      <vt:lpstr>прот8!Область_печати</vt:lpstr>
    </vt:vector>
  </TitlesOfParts>
  <Company>Odessagas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2019-07-02T06:48:57Z</cp:lastPrinted>
  <dcterms:created xsi:type="dcterms:W3CDTF">2017-10-19T08:30:04Z</dcterms:created>
  <dcterms:modified xsi:type="dcterms:W3CDTF">2019-07-02T06:49:00Z</dcterms:modified>
</cp:coreProperties>
</file>